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172.22.80.53\kccca\kccca-disk2\kccca-disk2\A_令和8年度\1_企画\R8県補助金\01_A事業　電気自動車等の充電設備整備事業\03_HPアップ用\0825_V2H_HP公開用\"/>
    </mc:Choice>
  </mc:AlternateContent>
  <xr:revisionPtr revIDLastSave="0" documentId="13_ncr:1_{DFD4C464-0086-49AA-A7DF-2F794083AD53}" xr6:coauthVersionLast="47" xr6:coauthVersionMax="47" xr10:uidLastSave="{00000000-0000-0000-0000-000000000000}"/>
  <bookViews>
    <workbookView xWindow="-120" yWindow="-120" windowWidth="29040" windowHeight="15720" xr2:uid="{2BB8E4D0-B04C-4B41-AB74-5F465529083D}"/>
  </bookViews>
  <sheets>
    <sheet name="5－10－1会社別見積書一覧" sheetId="28" r:id="rId1"/>
    <sheet name="5－10－2,3,4　普通充電、急速充電工事の申告額等" sheetId="25" r:id="rId2"/>
    <sheet name="5－10－2,3,4【災害拠点】V２Ｈ設置工事の申告額等" sheetId="31" r:id="rId3"/>
    <sheet name="5－10－2,3,4【災害拠点以外】V２H設置工事の申告額等" sheetId="30" r:id="rId4"/>
    <sheet name="A１　基礎・裾付工事" sheetId="2" r:id="rId5"/>
    <sheet name="A２　搬入・運搬工事" sheetId="3" r:id="rId6"/>
    <sheet name="A３　電気配線工事等" sheetId="4" r:id="rId7"/>
    <sheet name="A６　案内板設置工事" sheetId="17" r:id="rId8"/>
    <sheet name="A７　ライン引き工事" sheetId="18" r:id="rId9"/>
    <sheet name="A８　路面表示工事" sheetId="19" r:id="rId10"/>
    <sheet name="A９　屋根設置工事" sheetId="20" r:id="rId11"/>
    <sheet name="A１０　小屋設置工事" sheetId="16" r:id="rId12"/>
    <sheet name="A１１　防護用部材設置工事" sheetId="21" r:id="rId13"/>
    <sheet name="A１２　電灯設置工事" sheetId="22" r:id="rId14"/>
    <sheet name="A１９　スペース造成工事" sheetId="29" r:id="rId15"/>
  </sheets>
  <definedNames>
    <definedName name="_xlnm.Print_Area" localSheetId="0">'5－10－1会社別見積書一覧'!$A$1:$I$107</definedName>
    <definedName name="_xlnm.Print_Area" localSheetId="1">'5－10－2,3,4　普通充電、急速充電工事の申告額等'!$B$1:$K$143</definedName>
    <definedName name="_xlnm.Print_Area" localSheetId="2">'5－10－2,3,4【災害拠点】V２Ｈ設置工事の申告額等'!$B$1:$K$90</definedName>
    <definedName name="_xlnm.Print_Area" localSheetId="3">'5－10－2,3,4【災害拠点以外】V２H設置工事の申告額等'!$B$1:$K$54</definedName>
    <definedName name="_xlnm.Print_Area" localSheetId="4">'A１　基礎・裾付工事'!$A$1:$L$22</definedName>
    <definedName name="_xlnm.Print_Area" localSheetId="11">'A１０　小屋設置工事'!$A$1:$L$14</definedName>
    <definedName name="_xlnm.Print_Area" localSheetId="12">'A１１　防護用部材設置工事'!$A$1:$L$14</definedName>
    <definedName name="_xlnm.Print_Area" localSheetId="13">'A１２　電灯設置工事'!$A$1:$L$13</definedName>
    <definedName name="_xlnm.Print_Area" localSheetId="14">'A１９　スペース造成工事'!$A$1:$L$6</definedName>
    <definedName name="_xlnm.Print_Area" localSheetId="5">'A２　搬入・運搬工事'!$A$1:$H$9</definedName>
    <definedName name="_xlnm.Print_Area" localSheetId="6">'A３　電気配線工事等'!$A$1:$L$129</definedName>
    <definedName name="_xlnm.Print_Area" localSheetId="7">'A６　案内板設置工事'!$A$1:$L$24</definedName>
    <definedName name="_xlnm.Print_Area" localSheetId="8">'A７　ライン引き工事'!$A$1:$I$10</definedName>
    <definedName name="_xlnm.Print_Area" localSheetId="9">'A８　路面表示工事'!$A$1:$L$22</definedName>
    <definedName name="_xlnm.Print_Area" localSheetId="10">'A９　屋根設置工事'!$A$1:$L$14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0" i="31" l="1"/>
  <c r="Q54" i="31"/>
  <c r="H46" i="31"/>
  <c r="H45" i="31"/>
  <c r="H44" i="31"/>
  <c r="H43" i="31"/>
  <c r="H42" i="31"/>
  <c r="H40" i="31"/>
  <c r="H36" i="31"/>
  <c r="H35" i="31"/>
  <c r="H34" i="31"/>
  <c r="H33" i="31"/>
  <c r="H32" i="31"/>
  <c r="H31" i="31"/>
  <c r="H27" i="31"/>
  <c r="H26" i="31"/>
  <c r="H25" i="31"/>
  <c r="R20" i="31"/>
  <c r="R18" i="31"/>
  <c r="S18" i="31" s="1"/>
  <c r="R12" i="31"/>
  <c r="E7" i="31"/>
  <c r="E10" i="31" s="1"/>
  <c r="G2" i="31"/>
  <c r="H24" i="30"/>
  <c r="G45" i="31" l="1"/>
  <c r="G50" i="31"/>
  <c r="H50" i="31"/>
  <c r="G46" i="31"/>
  <c r="G40" i="31"/>
  <c r="G43" i="31"/>
  <c r="G35" i="31"/>
  <c r="G36" i="31"/>
  <c r="G34" i="31"/>
  <c r="G42" i="31"/>
  <c r="G44" i="31"/>
  <c r="G31" i="31"/>
  <c r="G32" i="31"/>
  <c r="G33" i="31"/>
  <c r="G26" i="31"/>
  <c r="G25" i="31"/>
  <c r="G27" i="31"/>
  <c r="R18" i="25"/>
  <c r="S18" i="25"/>
  <c r="E7" i="25"/>
  <c r="E10" i="25" s="1"/>
  <c r="F29" i="30"/>
  <c r="O20" i="30"/>
  <c r="O19" i="30"/>
  <c r="O17" i="30"/>
  <c r="P17" i="30" s="1"/>
  <c r="O12" i="30"/>
  <c r="E7" i="30"/>
  <c r="E10" i="30" s="1"/>
  <c r="G2" i="30"/>
  <c r="H28" i="25"/>
  <c r="H29" i="25"/>
  <c r="F30" i="25"/>
  <c r="R12" i="25"/>
  <c r="H57" i="25"/>
  <c r="H58" i="25"/>
  <c r="H60" i="25"/>
  <c r="H61" i="25"/>
  <c r="H43" i="25"/>
  <c r="H44" i="25"/>
  <c r="H45" i="25"/>
  <c r="H47" i="25"/>
  <c r="H42" i="25"/>
  <c r="AE51" i="25"/>
  <c r="Q71" i="25"/>
  <c r="R20" i="25"/>
  <c r="G44" i="25" s="1"/>
  <c r="G2" i="25"/>
  <c r="I2" i="29"/>
  <c r="I2" i="22"/>
  <c r="I2" i="21"/>
  <c r="I2" i="16"/>
  <c r="I2" i="20"/>
  <c r="I2" i="19"/>
  <c r="G2" i="18"/>
  <c r="J2" i="17"/>
  <c r="J2" i="4"/>
  <c r="F2" i="3"/>
  <c r="I2" i="2"/>
  <c r="F62" i="25"/>
  <c r="F48" i="25"/>
  <c r="F37" i="25"/>
  <c r="H27" i="25"/>
  <c r="H55" i="25"/>
  <c r="H53" i="25"/>
  <c r="H26" i="25"/>
  <c r="H56" i="25"/>
  <c r="H46" i="25"/>
  <c r="H36" i="25"/>
  <c r="H37" i="25" s="1"/>
  <c r="H48" i="25" l="1"/>
  <c r="J50" i="31"/>
  <c r="E11" i="31" s="1"/>
  <c r="E12" i="31" s="1"/>
  <c r="E14" i="31" s="1"/>
  <c r="G28" i="30"/>
  <c r="G27" i="30"/>
  <c r="H27" i="30" s="1"/>
  <c r="G26" i="30"/>
  <c r="H26" i="30" s="1"/>
  <c r="G25" i="30"/>
  <c r="H25" i="30" s="1"/>
  <c r="G24" i="30"/>
  <c r="H28" i="30"/>
  <c r="G48" i="25"/>
  <c r="G47" i="25"/>
  <c r="G45" i="25"/>
  <c r="G46" i="25"/>
  <c r="G53" i="25"/>
  <c r="G55" i="25"/>
  <c r="G56" i="25"/>
  <c r="G25" i="25"/>
  <c r="H25" i="25" s="1"/>
  <c r="H30" i="25" s="1"/>
  <c r="G57" i="25"/>
  <c r="G26" i="25"/>
  <c r="G58" i="25"/>
  <c r="G27" i="25"/>
  <c r="G59" i="25"/>
  <c r="H59" i="25" s="1"/>
  <c r="G29" i="25"/>
  <c r="G60" i="25"/>
  <c r="G36" i="25"/>
  <c r="G61" i="25"/>
  <c r="G37" i="25"/>
  <c r="F38" i="25" s="1"/>
  <c r="G62" i="25"/>
  <c r="G42" i="25"/>
  <c r="G67" i="25"/>
  <c r="G43" i="25"/>
  <c r="F67" i="25"/>
  <c r="H62" i="25"/>
  <c r="G28" i="25"/>
  <c r="G30" i="25" s="1"/>
  <c r="E13" i="31" l="1"/>
  <c r="H29" i="30"/>
  <c r="F30" i="30" s="1"/>
  <c r="F31" i="25"/>
  <c r="F63" i="25"/>
  <c r="F49" i="25"/>
  <c r="E11" i="30" l="1"/>
  <c r="E12" i="30" s="1"/>
  <c r="E13" i="30" s="1"/>
  <c r="H67" i="25"/>
  <c r="J67" i="25" s="1"/>
  <c r="E11" i="25" s="1"/>
  <c r="E13" i="25" s="1"/>
  <c r="E12" i="25" l="1"/>
  <c r="E14" i="25" s="1"/>
</calcChain>
</file>

<file path=xl/sharedStrings.xml><?xml version="1.0" encoding="utf-8"?>
<sst xmlns="http://schemas.openxmlformats.org/spreadsheetml/2006/main" count="980" uniqueCount="566">
  <si>
    <t>設備情報</t>
    <rPh sb="0" eb="2">
      <t>セツビ</t>
    </rPh>
    <rPh sb="2" eb="4">
      <t>ジョウホウ</t>
    </rPh>
    <phoneticPr fontId="1"/>
  </si>
  <si>
    <t>設置する設備種類</t>
    <rPh sb="0" eb="2">
      <t>セッチ</t>
    </rPh>
    <rPh sb="4" eb="6">
      <t>セツビ</t>
    </rPh>
    <rPh sb="6" eb="8">
      <t>シュルイ</t>
    </rPh>
    <phoneticPr fontId="1"/>
  </si>
  <si>
    <t>基礎・裾付け工事の申告</t>
    <rPh sb="0" eb="2">
      <t>キソ</t>
    </rPh>
    <rPh sb="3" eb="4">
      <t>スソ</t>
    </rPh>
    <rPh sb="4" eb="5">
      <t>ツ</t>
    </rPh>
    <rPh sb="6" eb="8">
      <t>コウジ</t>
    </rPh>
    <rPh sb="9" eb="11">
      <t>シンコク</t>
    </rPh>
    <phoneticPr fontId="1"/>
  </si>
  <si>
    <t>基礎工事あり</t>
    <rPh sb="0" eb="2">
      <t>キソ</t>
    </rPh>
    <rPh sb="2" eb="4">
      <t>コウジ</t>
    </rPh>
    <phoneticPr fontId="1"/>
  </si>
  <si>
    <t>アンカーのみ</t>
    <phoneticPr fontId="1"/>
  </si>
  <si>
    <t>ビス等で固定</t>
    <rPh sb="2" eb="3">
      <t>トウ</t>
    </rPh>
    <rPh sb="4" eb="6">
      <t>コテイ</t>
    </rPh>
    <phoneticPr fontId="1"/>
  </si>
  <si>
    <t>コンクリート現場打ち</t>
    <rPh sb="6" eb="8">
      <t>ゲンバ</t>
    </rPh>
    <rPh sb="8" eb="9">
      <t>ウ</t>
    </rPh>
    <phoneticPr fontId="1"/>
  </si>
  <si>
    <t>基礎種別</t>
    <rPh sb="0" eb="2">
      <t>キソ</t>
    </rPh>
    <rPh sb="2" eb="4">
      <t>シュベツ</t>
    </rPh>
    <phoneticPr fontId="1"/>
  </si>
  <si>
    <t>コンクリート既製品</t>
    <rPh sb="6" eb="9">
      <t>キセイヒン</t>
    </rPh>
    <phoneticPr fontId="1"/>
  </si>
  <si>
    <t>金属架台</t>
    <rPh sb="0" eb="2">
      <t>キンゾク</t>
    </rPh>
    <rPh sb="2" eb="4">
      <t>カダイ</t>
    </rPh>
    <phoneticPr fontId="1"/>
  </si>
  <si>
    <t>配筋種別</t>
    <rPh sb="0" eb="2">
      <t>ハイキン</t>
    </rPh>
    <rPh sb="2" eb="4">
      <t>シュベツ</t>
    </rPh>
    <phoneticPr fontId="1"/>
  </si>
  <si>
    <t>基礎サイズ・数量</t>
    <rPh sb="0" eb="2">
      <t>キソ</t>
    </rPh>
    <rPh sb="6" eb="8">
      <t>スウリョウ</t>
    </rPh>
    <phoneticPr fontId="1"/>
  </si>
  <si>
    <t>数量</t>
    <rPh sb="0" eb="2">
      <t>スウリョウ</t>
    </rPh>
    <phoneticPr fontId="1"/>
  </si>
  <si>
    <t>工事申請額の算定</t>
    <rPh sb="0" eb="2">
      <t>コウジ</t>
    </rPh>
    <rPh sb="2" eb="5">
      <t>シンセイガク</t>
    </rPh>
    <rPh sb="6" eb="8">
      <t>サンテイ</t>
    </rPh>
    <phoneticPr fontId="1"/>
  </si>
  <si>
    <t>備考</t>
    <rPh sb="0" eb="2">
      <t>ビコウ</t>
    </rPh>
    <phoneticPr fontId="1"/>
  </si>
  <si>
    <t>有</t>
    <rPh sb="0" eb="1">
      <t>ア</t>
    </rPh>
    <phoneticPr fontId="1"/>
  </si>
  <si>
    <t>設置場所（通常，離島の選択）</t>
    <rPh sb="0" eb="2">
      <t>セッチ</t>
    </rPh>
    <rPh sb="2" eb="4">
      <t>バショ</t>
    </rPh>
    <rPh sb="5" eb="7">
      <t>ツウジョウ</t>
    </rPh>
    <rPh sb="8" eb="10">
      <t>リトウ</t>
    </rPh>
    <rPh sb="11" eb="13">
      <t>センタク</t>
    </rPh>
    <phoneticPr fontId="1"/>
  </si>
  <si>
    <t>離島</t>
    <rPh sb="0" eb="2">
      <t>リトウ</t>
    </rPh>
    <phoneticPr fontId="1"/>
  </si>
  <si>
    <t>電気配線工事の申告</t>
    <rPh sb="0" eb="2">
      <t>デンキ</t>
    </rPh>
    <rPh sb="2" eb="4">
      <t>ハイセン</t>
    </rPh>
    <rPh sb="4" eb="6">
      <t>コウジ</t>
    </rPh>
    <rPh sb="7" eb="9">
      <t>シンコク</t>
    </rPh>
    <phoneticPr fontId="1"/>
  </si>
  <si>
    <t>設置区分</t>
    <rPh sb="0" eb="2">
      <t>セッチ</t>
    </rPh>
    <rPh sb="2" eb="4">
      <t>クブン</t>
    </rPh>
    <phoneticPr fontId="1"/>
  </si>
  <si>
    <t>新設</t>
    <rPh sb="0" eb="2">
      <t>シンセツ</t>
    </rPh>
    <phoneticPr fontId="1"/>
  </si>
  <si>
    <t>既設</t>
    <rPh sb="0" eb="2">
      <t>キセツ</t>
    </rPh>
    <phoneticPr fontId="1"/>
  </si>
  <si>
    <t>配線SQ（公称断面積）</t>
    <rPh sb="0" eb="2">
      <t>ハイセン</t>
    </rPh>
    <rPh sb="5" eb="7">
      <t>コウショウ</t>
    </rPh>
    <rPh sb="7" eb="10">
      <t>ダンメンセキ</t>
    </rPh>
    <phoneticPr fontId="1"/>
  </si>
  <si>
    <t>芯数</t>
    <rPh sb="0" eb="1">
      <t>シン</t>
    </rPh>
    <rPh sb="1" eb="2">
      <t>カズ</t>
    </rPh>
    <phoneticPr fontId="1"/>
  </si>
  <si>
    <t>用途・目的</t>
    <rPh sb="0" eb="2">
      <t>ヨウト</t>
    </rPh>
    <rPh sb="3" eb="5">
      <t>モクテキ</t>
    </rPh>
    <phoneticPr fontId="1"/>
  </si>
  <si>
    <t>通信線工事の申告</t>
    <rPh sb="0" eb="2">
      <t>ツウシン</t>
    </rPh>
    <rPh sb="2" eb="3">
      <t>セン</t>
    </rPh>
    <rPh sb="3" eb="5">
      <t>コウジ</t>
    </rPh>
    <rPh sb="6" eb="8">
      <t>シンコク</t>
    </rPh>
    <phoneticPr fontId="1"/>
  </si>
  <si>
    <t>配管工事の申告</t>
    <rPh sb="0" eb="2">
      <t>ハイカン</t>
    </rPh>
    <rPh sb="2" eb="4">
      <t>コウジ</t>
    </rPh>
    <rPh sb="5" eb="7">
      <t>シンコク</t>
    </rPh>
    <phoneticPr fontId="1"/>
  </si>
  <si>
    <t>配管の種類，用途，径</t>
    <rPh sb="0" eb="2">
      <t>ハイカン</t>
    </rPh>
    <rPh sb="3" eb="5">
      <t>シュルイ</t>
    </rPh>
    <rPh sb="6" eb="8">
      <t>ヨウト</t>
    </rPh>
    <rPh sb="9" eb="10">
      <t>ケイ</t>
    </rPh>
    <phoneticPr fontId="1"/>
  </si>
  <si>
    <t>種別・用途</t>
    <rPh sb="0" eb="2">
      <t>シュベツ</t>
    </rPh>
    <rPh sb="3" eb="5">
      <t>ヨウト</t>
    </rPh>
    <phoneticPr fontId="1"/>
  </si>
  <si>
    <t>径（呼び径：A呼称）</t>
    <rPh sb="0" eb="1">
      <t>ケイ</t>
    </rPh>
    <rPh sb="2" eb="3">
      <t>ヨ</t>
    </rPh>
    <rPh sb="4" eb="5">
      <t>ケイ</t>
    </rPh>
    <rPh sb="7" eb="9">
      <t>コショウ</t>
    </rPh>
    <phoneticPr fontId="1"/>
  </si>
  <si>
    <t>収めるケーブル</t>
    <rPh sb="0" eb="1">
      <t>オサ</t>
    </rPh>
    <phoneticPr fontId="1"/>
  </si>
  <si>
    <t>収めるケーブル線種（SQ－芯数）</t>
    <rPh sb="0" eb="1">
      <t>オサ</t>
    </rPh>
    <rPh sb="7" eb="9">
      <t>センシュ</t>
    </rPh>
    <rPh sb="13" eb="14">
      <t>シン</t>
    </rPh>
    <rPh sb="14" eb="15">
      <t>カズ</t>
    </rPh>
    <phoneticPr fontId="1"/>
  </si>
  <si>
    <t>交付額の算定</t>
    <rPh sb="0" eb="2">
      <t>コウフ</t>
    </rPh>
    <rPh sb="2" eb="3">
      <t>ガク</t>
    </rPh>
    <rPh sb="4" eb="6">
      <t>サンテイ</t>
    </rPh>
    <phoneticPr fontId="1"/>
  </si>
  <si>
    <t>定格電流（単位：AT）</t>
    <rPh sb="0" eb="2">
      <t>テイカク</t>
    </rPh>
    <rPh sb="2" eb="4">
      <t>デンリュウ</t>
    </rPh>
    <rPh sb="5" eb="7">
      <t>タンイ</t>
    </rPh>
    <phoneticPr fontId="1"/>
  </si>
  <si>
    <t>設置場所（盤名称等）の入力</t>
    <rPh sb="0" eb="2">
      <t>セッチ</t>
    </rPh>
    <rPh sb="2" eb="4">
      <t>バショ</t>
    </rPh>
    <rPh sb="5" eb="6">
      <t>バン</t>
    </rPh>
    <rPh sb="6" eb="8">
      <t>メイショウ</t>
    </rPh>
    <rPh sb="8" eb="9">
      <t>トウ</t>
    </rPh>
    <rPh sb="11" eb="13">
      <t>ニュウリョク</t>
    </rPh>
    <phoneticPr fontId="1"/>
  </si>
  <si>
    <t>開閉器盤設置工事の申告</t>
    <rPh sb="0" eb="2">
      <t>カイヘイ</t>
    </rPh>
    <rPh sb="2" eb="3">
      <t>キ</t>
    </rPh>
    <rPh sb="3" eb="4">
      <t>バン</t>
    </rPh>
    <rPh sb="4" eb="6">
      <t>セッチ</t>
    </rPh>
    <rPh sb="6" eb="8">
      <t>コウジ</t>
    </rPh>
    <rPh sb="9" eb="11">
      <t>シンコク</t>
    </rPh>
    <phoneticPr fontId="1"/>
  </si>
  <si>
    <t>材質</t>
    <rPh sb="0" eb="2">
      <t>ザイシツ</t>
    </rPh>
    <phoneticPr fontId="1"/>
  </si>
  <si>
    <t>金属製</t>
    <rPh sb="0" eb="2">
      <t>キンゾク</t>
    </rPh>
    <rPh sb="2" eb="3">
      <t>セイ</t>
    </rPh>
    <phoneticPr fontId="1"/>
  </si>
  <si>
    <t>合成樹脂製</t>
    <rPh sb="0" eb="2">
      <t>ゴウセイ</t>
    </rPh>
    <rPh sb="2" eb="4">
      <t>ジュシ</t>
    </rPh>
    <rPh sb="4" eb="5">
      <t>セイ</t>
    </rPh>
    <phoneticPr fontId="1"/>
  </si>
  <si>
    <t>裾付タイプ</t>
    <rPh sb="0" eb="1">
      <t>スソ</t>
    </rPh>
    <rPh sb="1" eb="2">
      <t>ツ</t>
    </rPh>
    <phoneticPr fontId="1"/>
  </si>
  <si>
    <t>自立</t>
    <rPh sb="0" eb="2">
      <t>ジリツ</t>
    </rPh>
    <phoneticPr fontId="1"/>
  </si>
  <si>
    <t>壁掛け</t>
    <rPh sb="0" eb="2">
      <t>カベカ</t>
    </rPh>
    <phoneticPr fontId="1"/>
  </si>
  <si>
    <t>たて（単位：ｍｍ）</t>
    <rPh sb="3" eb="5">
      <t>タンイ</t>
    </rPh>
    <phoneticPr fontId="1"/>
  </si>
  <si>
    <t>よこ（単位：ｍｍ）</t>
    <rPh sb="3" eb="5">
      <t>タンイ</t>
    </rPh>
    <phoneticPr fontId="1"/>
  </si>
  <si>
    <t>盤単体の基礎工事</t>
    <rPh sb="0" eb="1">
      <t>バン</t>
    </rPh>
    <rPh sb="1" eb="3">
      <t>タンタイ</t>
    </rPh>
    <rPh sb="4" eb="6">
      <t>キソ</t>
    </rPh>
    <rPh sb="6" eb="8">
      <t>コウジ</t>
    </rPh>
    <phoneticPr fontId="1"/>
  </si>
  <si>
    <t>設置する盤の名称</t>
    <rPh sb="0" eb="2">
      <t>セッチ</t>
    </rPh>
    <rPh sb="4" eb="5">
      <t>バン</t>
    </rPh>
    <rPh sb="6" eb="8">
      <t>メイショウ</t>
    </rPh>
    <phoneticPr fontId="1"/>
  </si>
  <si>
    <t>工事申請額の算定</t>
    <rPh sb="0" eb="2">
      <t>コウジ</t>
    </rPh>
    <rPh sb="2" eb="4">
      <t>シンセイ</t>
    </rPh>
    <rPh sb="4" eb="5">
      <t>ガク</t>
    </rPh>
    <rPh sb="6" eb="8">
      <t>サンテイ</t>
    </rPh>
    <phoneticPr fontId="1"/>
  </si>
  <si>
    <t>堀削・埋設工事の申告</t>
    <rPh sb="8" eb="10">
      <t>シンコク</t>
    </rPh>
    <phoneticPr fontId="1"/>
  </si>
  <si>
    <t>堀削する路面</t>
    <rPh sb="4" eb="6">
      <t>ロメン</t>
    </rPh>
    <phoneticPr fontId="1"/>
  </si>
  <si>
    <t>長さ（単位：ｍ）</t>
    <rPh sb="0" eb="1">
      <t>ナガ</t>
    </rPh>
    <rPh sb="3" eb="5">
      <t>タンイ</t>
    </rPh>
    <phoneticPr fontId="1"/>
  </si>
  <si>
    <t>ふかさ（単位：ｍｍ）</t>
    <rPh sb="4" eb="6">
      <t>タンイ</t>
    </rPh>
    <phoneticPr fontId="1"/>
  </si>
  <si>
    <t>幅（単位：ｍｍ）</t>
    <rPh sb="0" eb="1">
      <t>ハバ</t>
    </rPh>
    <rPh sb="2" eb="4">
      <t>タンイ</t>
    </rPh>
    <phoneticPr fontId="1"/>
  </si>
  <si>
    <t>建柱工事の申告</t>
    <rPh sb="5" eb="7">
      <t>シンコク</t>
    </rPh>
    <phoneticPr fontId="1"/>
  </si>
  <si>
    <t>支線工事の有無</t>
    <rPh sb="0" eb="2">
      <t>シセン</t>
    </rPh>
    <rPh sb="2" eb="4">
      <t>コウジ</t>
    </rPh>
    <rPh sb="5" eb="7">
      <t>ウム</t>
    </rPh>
    <phoneticPr fontId="1"/>
  </si>
  <si>
    <t>ハンドホール設置工事の申告</t>
    <rPh sb="11" eb="13">
      <t>シンコク</t>
    </rPh>
    <phoneticPr fontId="1"/>
  </si>
  <si>
    <t>デマンドコントローラー設置工事の申告</t>
    <rPh sb="16" eb="18">
      <t>シンコク</t>
    </rPh>
    <phoneticPr fontId="1"/>
  </si>
  <si>
    <t>メーカー名</t>
    <rPh sb="4" eb="5">
      <t>メイ</t>
    </rPh>
    <phoneticPr fontId="1"/>
  </si>
  <si>
    <t>商品名・型式・呼称</t>
    <rPh sb="0" eb="3">
      <t>ショウヒンメイ</t>
    </rPh>
    <rPh sb="4" eb="6">
      <t>カタシキ</t>
    </rPh>
    <rPh sb="7" eb="9">
      <t>コショウ</t>
    </rPh>
    <phoneticPr fontId="1"/>
  </si>
  <si>
    <t>本体の見積価格（単価）</t>
    <rPh sb="0" eb="2">
      <t>ホンタイ</t>
    </rPh>
    <rPh sb="3" eb="5">
      <t>ミツ</t>
    </rPh>
    <rPh sb="5" eb="7">
      <t>カカク</t>
    </rPh>
    <rPh sb="8" eb="10">
      <t>タンカ</t>
    </rPh>
    <phoneticPr fontId="1"/>
  </si>
  <si>
    <t>設置理由</t>
    <rPh sb="0" eb="2">
      <t>セッチ</t>
    </rPh>
    <rPh sb="2" eb="4">
      <t>リユウ</t>
    </rPh>
    <phoneticPr fontId="1"/>
  </si>
  <si>
    <t>コントロールする設備</t>
    <rPh sb="8" eb="10">
      <t>セツビ</t>
    </rPh>
    <phoneticPr fontId="1"/>
  </si>
  <si>
    <t>課金用デバイス設置工事の申告</t>
    <rPh sb="12" eb="14">
      <t>シンコク</t>
    </rPh>
    <phoneticPr fontId="1"/>
  </si>
  <si>
    <t>その他工事の申告</t>
    <rPh sb="6" eb="8">
      <t>シンコク</t>
    </rPh>
    <phoneticPr fontId="1"/>
  </si>
  <si>
    <t>工事または部材の費目</t>
    <rPh sb="0" eb="2">
      <t>コウジ</t>
    </rPh>
    <rPh sb="5" eb="7">
      <t>ブザイ</t>
    </rPh>
    <rPh sb="8" eb="10">
      <t>ヒモク</t>
    </rPh>
    <phoneticPr fontId="1"/>
  </si>
  <si>
    <t>工事（部材）が必要となる理由</t>
    <rPh sb="0" eb="2">
      <t>コウジ</t>
    </rPh>
    <rPh sb="3" eb="5">
      <t>ブザイ</t>
    </rPh>
    <rPh sb="7" eb="9">
      <t>ヒツヨウ</t>
    </rPh>
    <rPh sb="12" eb="14">
      <t>リユウ</t>
    </rPh>
    <phoneticPr fontId="1"/>
  </si>
  <si>
    <t>案内板設置工事</t>
    <rPh sb="0" eb="2">
      <t>アンナイ</t>
    </rPh>
    <rPh sb="2" eb="3">
      <t>バン</t>
    </rPh>
    <rPh sb="3" eb="5">
      <t>セッチ</t>
    </rPh>
    <rPh sb="5" eb="7">
      <t>コウジ</t>
    </rPh>
    <phoneticPr fontId="1"/>
  </si>
  <si>
    <t>新設する案内板設置工事の申告</t>
    <rPh sb="0" eb="2">
      <t>シンセツ</t>
    </rPh>
    <rPh sb="4" eb="6">
      <t>アンナイ</t>
    </rPh>
    <rPh sb="6" eb="7">
      <t>バン</t>
    </rPh>
    <rPh sb="7" eb="9">
      <t>セッチ</t>
    </rPh>
    <rPh sb="9" eb="11">
      <t>コウジ</t>
    </rPh>
    <rPh sb="12" eb="14">
      <t>シンコク</t>
    </rPh>
    <phoneticPr fontId="1"/>
  </si>
  <si>
    <t>案内板のタイプ</t>
    <rPh sb="0" eb="3">
      <t>アンナイバン</t>
    </rPh>
    <phoneticPr fontId="1"/>
  </si>
  <si>
    <t>デザイン</t>
    <phoneticPr fontId="1"/>
  </si>
  <si>
    <t>東京電力登録商標</t>
    <rPh sb="0" eb="2">
      <t>トウキョウ</t>
    </rPh>
    <rPh sb="2" eb="4">
      <t>デンリョク</t>
    </rPh>
    <rPh sb="4" eb="6">
      <t>トウロク</t>
    </rPh>
    <rPh sb="6" eb="8">
      <t>ショウヒョウ</t>
    </rPh>
    <phoneticPr fontId="1"/>
  </si>
  <si>
    <t>その他</t>
    <rPh sb="2" eb="3">
      <t>タ</t>
    </rPh>
    <phoneticPr fontId="1"/>
  </si>
  <si>
    <t>その他デザインの理由</t>
    <rPh sb="2" eb="3">
      <t>タ</t>
    </rPh>
    <rPh sb="8" eb="10">
      <t>リユウ</t>
    </rPh>
    <phoneticPr fontId="1"/>
  </si>
  <si>
    <t>路面表示種別</t>
    <rPh sb="0" eb="2">
      <t>ロメン</t>
    </rPh>
    <rPh sb="2" eb="4">
      <t>ヒョウジ</t>
    </rPh>
    <rPh sb="4" eb="6">
      <t>シュベツ</t>
    </rPh>
    <phoneticPr fontId="1"/>
  </si>
  <si>
    <t>貼り付け</t>
    <rPh sb="0" eb="1">
      <t>ハ</t>
    </rPh>
    <rPh sb="2" eb="3">
      <t>ツ</t>
    </rPh>
    <phoneticPr fontId="1"/>
  </si>
  <si>
    <t>溶融</t>
    <rPh sb="0" eb="2">
      <t>ヨウユウ</t>
    </rPh>
    <phoneticPr fontId="1"/>
  </si>
  <si>
    <t>文字</t>
    <rPh sb="0" eb="2">
      <t>モジ</t>
    </rPh>
    <phoneticPr fontId="1"/>
  </si>
  <si>
    <t>充電スペース</t>
    <rPh sb="0" eb="2">
      <t>ジュウデン</t>
    </rPh>
    <phoneticPr fontId="1"/>
  </si>
  <si>
    <t>待機スペース</t>
    <rPh sb="0" eb="2">
      <t>タイキ</t>
    </rPh>
    <phoneticPr fontId="1"/>
  </si>
  <si>
    <t>路面表示のデザイン</t>
    <rPh sb="0" eb="2">
      <t>ロメン</t>
    </rPh>
    <rPh sb="2" eb="4">
      <t>ヒョウジ</t>
    </rPh>
    <phoneticPr fontId="1"/>
  </si>
  <si>
    <t>記載する文字</t>
    <rPh sb="0" eb="2">
      <t>キサイ</t>
    </rPh>
    <rPh sb="4" eb="6">
      <t>モジ</t>
    </rPh>
    <phoneticPr fontId="1"/>
  </si>
  <si>
    <t>商品名・型式・呼称</t>
    <rPh sb="0" eb="2">
      <t>ショウヒン</t>
    </rPh>
    <rPh sb="2" eb="3">
      <t>メイ</t>
    </rPh>
    <rPh sb="4" eb="6">
      <t>カタシキ</t>
    </rPh>
    <rPh sb="7" eb="9">
      <t>コショウ</t>
    </rPh>
    <phoneticPr fontId="1"/>
  </si>
  <si>
    <t>基礎工事</t>
    <rPh sb="0" eb="2">
      <t>キソ</t>
    </rPh>
    <rPh sb="2" eb="4">
      <t>コウジ</t>
    </rPh>
    <phoneticPr fontId="1"/>
  </si>
  <si>
    <t>①見積総額</t>
    <rPh sb="1" eb="3">
      <t>ミツ</t>
    </rPh>
    <rPh sb="3" eb="5">
      <t>ソウガク</t>
    </rPh>
    <phoneticPr fontId="1"/>
  </si>
  <si>
    <t>⑴充電設備設置工事費</t>
    <rPh sb="1" eb="3">
      <t>ジュウデン</t>
    </rPh>
    <rPh sb="3" eb="5">
      <t>セツビ</t>
    </rPh>
    <rPh sb="5" eb="7">
      <t>セッチ</t>
    </rPh>
    <rPh sb="7" eb="9">
      <t>コウジ</t>
    </rPh>
    <rPh sb="9" eb="10">
      <t>ヒ</t>
    </rPh>
    <phoneticPr fontId="1"/>
  </si>
  <si>
    <t>①充電設備等設置工事費</t>
  </si>
  <si>
    <t>記号</t>
    <rPh sb="0" eb="2">
      <t>キゴウ</t>
    </rPh>
    <phoneticPr fontId="1"/>
  </si>
  <si>
    <t>工事内容の申告</t>
    <rPh sb="0" eb="2">
      <t>コウジ</t>
    </rPh>
    <rPh sb="2" eb="4">
      <t>ナイヨウ</t>
    </rPh>
    <rPh sb="5" eb="7">
      <t>シンコク</t>
    </rPh>
    <phoneticPr fontId="1"/>
  </si>
  <si>
    <t>A1</t>
    <phoneticPr fontId="1"/>
  </si>
  <si>
    <t>A2</t>
    <phoneticPr fontId="1"/>
  </si>
  <si>
    <t>A3</t>
    <phoneticPr fontId="1"/>
  </si>
  <si>
    <t>④特別措置に基づく受電工事費</t>
    <rPh sb="1" eb="3">
      <t>トクベツ</t>
    </rPh>
    <rPh sb="3" eb="5">
      <t>ソチ</t>
    </rPh>
    <rPh sb="6" eb="7">
      <t>モト</t>
    </rPh>
    <rPh sb="9" eb="11">
      <t>ジュデン</t>
    </rPh>
    <rPh sb="11" eb="14">
      <t>コウジヒ</t>
    </rPh>
    <phoneticPr fontId="1"/>
  </si>
  <si>
    <t>③高圧受変電設備設置工事費</t>
    <rPh sb="1" eb="3">
      <t>コウアツ</t>
    </rPh>
    <rPh sb="3" eb="6">
      <t>ジュヘンデン</t>
    </rPh>
    <rPh sb="6" eb="8">
      <t>セツビ</t>
    </rPh>
    <rPh sb="8" eb="10">
      <t>セッチ</t>
    </rPh>
    <rPh sb="10" eb="12">
      <t>コウジ</t>
    </rPh>
    <rPh sb="12" eb="13">
      <t>ヒ</t>
    </rPh>
    <phoneticPr fontId="1"/>
  </si>
  <si>
    <t>⑵案内板設置工事費</t>
    <rPh sb="1" eb="3">
      <t>アンナイ</t>
    </rPh>
    <rPh sb="3" eb="4">
      <t>バン</t>
    </rPh>
    <rPh sb="4" eb="6">
      <t>セッチ</t>
    </rPh>
    <rPh sb="6" eb="8">
      <t>コウジ</t>
    </rPh>
    <rPh sb="8" eb="9">
      <t>ヒ</t>
    </rPh>
    <phoneticPr fontId="1"/>
  </si>
  <si>
    <t>A6</t>
    <phoneticPr fontId="1"/>
  </si>
  <si>
    <t>A4</t>
    <phoneticPr fontId="1"/>
  </si>
  <si>
    <t>A5</t>
    <phoneticPr fontId="1"/>
  </si>
  <si>
    <t>⑶付帯設備設置工事費</t>
    <rPh sb="1" eb="3">
      <t>フタイ</t>
    </rPh>
    <rPh sb="3" eb="5">
      <t>セツビ</t>
    </rPh>
    <rPh sb="5" eb="7">
      <t>セッチ</t>
    </rPh>
    <rPh sb="7" eb="9">
      <t>コウジ</t>
    </rPh>
    <rPh sb="9" eb="10">
      <t>ヒ</t>
    </rPh>
    <phoneticPr fontId="1"/>
  </si>
  <si>
    <t>①充電スペースのライン引き</t>
    <rPh sb="1" eb="3">
      <t>ジュウデン</t>
    </rPh>
    <rPh sb="11" eb="12">
      <t>ヒ</t>
    </rPh>
    <phoneticPr fontId="1"/>
  </si>
  <si>
    <t>②路面表示</t>
    <rPh sb="1" eb="3">
      <t>ロメン</t>
    </rPh>
    <rPh sb="3" eb="5">
      <t>ヒョウジ</t>
    </rPh>
    <phoneticPr fontId="1"/>
  </si>
  <si>
    <t>③屋根</t>
    <rPh sb="1" eb="3">
      <t>ヤネ</t>
    </rPh>
    <phoneticPr fontId="1"/>
  </si>
  <si>
    <t>④小屋</t>
    <rPh sb="1" eb="3">
      <t>コヤ</t>
    </rPh>
    <phoneticPr fontId="1"/>
  </si>
  <si>
    <t>⑤充電設備防護用部材</t>
    <rPh sb="1" eb="3">
      <t>ジュウデン</t>
    </rPh>
    <rPh sb="3" eb="5">
      <t>セツビ</t>
    </rPh>
    <rPh sb="5" eb="7">
      <t>ボウゴ</t>
    </rPh>
    <rPh sb="7" eb="8">
      <t>ヨウ</t>
    </rPh>
    <rPh sb="8" eb="10">
      <t>ブザイ</t>
    </rPh>
    <phoneticPr fontId="1"/>
  </si>
  <si>
    <t>⑥電灯</t>
    <rPh sb="1" eb="3">
      <t>デントウ</t>
    </rPh>
    <phoneticPr fontId="1"/>
  </si>
  <si>
    <t>⑷その他設置に係る費用</t>
    <rPh sb="3" eb="4">
      <t>タ</t>
    </rPh>
    <rPh sb="4" eb="6">
      <t>セッチ</t>
    </rPh>
    <rPh sb="7" eb="8">
      <t>カカ</t>
    </rPh>
    <rPh sb="9" eb="11">
      <t>ヒヨウ</t>
    </rPh>
    <phoneticPr fontId="1"/>
  </si>
  <si>
    <t>①雑材・消耗品費，養生費</t>
    <rPh sb="1" eb="2">
      <t>ザツ</t>
    </rPh>
    <rPh sb="2" eb="3">
      <t>ザイ</t>
    </rPh>
    <rPh sb="4" eb="7">
      <t>ショウモウヒン</t>
    </rPh>
    <rPh sb="7" eb="8">
      <t>ヒ</t>
    </rPh>
    <rPh sb="9" eb="10">
      <t>ヨウ</t>
    </rPh>
    <rPh sb="10" eb="11">
      <t>イ</t>
    </rPh>
    <rPh sb="11" eb="12">
      <t>ヒ</t>
    </rPh>
    <phoneticPr fontId="1"/>
  </si>
  <si>
    <t>②レイアウト検討費</t>
    <rPh sb="6" eb="8">
      <t>ケントウ</t>
    </rPh>
    <rPh sb="8" eb="9">
      <t>ヒ</t>
    </rPh>
    <phoneticPr fontId="1"/>
  </si>
  <si>
    <t>A14</t>
    <phoneticPr fontId="1"/>
  </si>
  <si>
    <t>A15</t>
    <phoneticPr fontId="1"/>
  </si>
  <si>
    <t>A16</t>
    <phoneticPr fontId="1"/>
  </si>
  <si>
    <t>A7</t>
    <phoneticPr fontId="1"/>
  </si>
  <si>
    <t>A8</t>
    <phoneticPr fontId="1"/>
  </si>
  <si>
    <t>A9</t>
  </si>
  <si>
    <t>A10</t>
  </si>
  <si>
    <t>A11</t>
  </si>
  <si>
    <t>A12</t>
  </si>
  <si>
    <t>A13</t>
    <phoneticPr fontId="1"/>
  </si>
  <si>
    <t>③安全誘導員費</t>
    <rPh sb="1" eb="3">
      <t>アンゼン</t>
    </rPh>
    <rPh sb="3" eb="6">
      <t>ユウドウイン</t>
    </rPh>
    <rPh sb="6" eb="7">
      <t>ヒ</t>
    </rPh>
    <phoneticPr fontId="1"/>
  </si>
  <si>
    <t>④停電回避費</t>
    <rPh sb="1" eb="3">
      <t>テイデン</t>
    </rPh>
    <rPh sb="3" eb="5">
      <t>カイヒ</t>
    </rPh>
    <rPh sb="5" eb="6">
      <t>ヒ</t>
    </rPh>
    <phoneticPr fontId="1"/>
  </si>
  <si>
    <t>－</t>
    <phoneticPr fontId="1"/>
  </si>
  <si>
    <t>⑤充電スペース造成費</t>
    <rPh sb="1" eb="3">
      <t>ジュウデン</t>
    </rPh>
    <rPh sb="7" eb="10">
      <t>ゾウセイヒ</t>
    </rPh>
    <phoneticPr fontId="1"/>
  </si>
  <si>
    <t>⑥現場監督等の労務費</t>
    <rPh sb="1" eb="3">
      <t>ゲンバ</t>
    </rPh>
    <rPh sb="3" eb="5">
      <t>カントク</t>
    </rPh>
    <rPh sb="5" eb="6">
      <t>トウ</t>
    </rPh>
    <rPh sb="7" eb="9">
      <t>ロウム</t>
    </rPh>
    <rPh sb="9" eb="10">
      <t>ヒ</t>
    </rPh>
    <phoneticPr fontId="1"/>
  </si>
  <si>
    <t>A20</t>
    <phoneticPr fontId="1"/>
  </si>
  <si>
    <t>A19</t>
    <phoneticPr fontId="1"/>
  </si>
  <si>
    <t>A17</t>
    <phoneticPr fontId="1"/>
  </si>
  <si>
    <t>A18</t>
    <phoneticPr fontId="1"/>
  </si>
  <si>
    <t>※充電用コンセント本体及び本体のオプションの費用は申告額に含めないでください。</t>
    <phoneticPr fontId="1"/>
  </si>
  <si>
    <t>　ア　基礎・裾付</t>
    <rPh sb="3" eb="5">
      <t>キソ</t>
    </rPh>
    <rPh sb="6" eb="7">
      <t>スソ</t>
    </rPh>
    <rPh sb="7" eb="8">
      <t>ツ</t>
    </rPh>
    <phoneticPr fontId="1"/>
  </si>
  <si>
    <t>　イ　搬入・運搬</t>
    <rPh sb="3" eb="5">
      <t>ハンニュウ</t>
    </rPh>
    <rPh sb="6" eb="8">
      <t>ウンパン</t>
    </rPh>
    <phoneticPr fontId="1"/>
  </si>
  <si>
    <t>　ア　図面作成費</t>
    <rPh sb="3" eb="5">
      <t>ズメン</t>
    </rPh>
    <rPh sb="5" eb="7">
      <t>サクセイ</t>
    </rPh>
    <rPh sb="7" eb="8">
      <t>ヒ</t>
    </rPh>
    <phoneticPr fontId="1"/>
  </si>
  <si>
    <t>　イ　レイアウト検討費</t>
    <rPh sb="8" eb="10">
      <t>ケントウ</t>
    </rPh>
    <rPh sb="10" eb="11">
      <t>ヒ</t>
    </rPh>
    <phoneticPr fontId="1"/>
  </si>
  <si>
    <t>　ウ　電力会社立会・協議費</t>
    <rPh sb="3" eb="5">
      <t>デンリョク</t>
    </rPh>
    <rPh sb="5" eb="7">
      <t>ガイシャ</t>
    </rPh>
    <rPh sb="7" eb="8">
      <t>タ</t>
    </rPh>
    <rPh sb="8" eb="9">
      <t>ア</t>
    </rPh>
    <rPh sb="10" eb="12">
      <t>キョウギ</t>
    </rPh>
    <rPh sb="12" eb="13">
      <t>ヒ</t>
    </rPh>
    <phoneticPr fontId="1"/>
  </si>
  <si>
    <t>・設置する設備種類（充電設備本体，課金機等）を入力してください。</t>
    <phoneticPr fontId="1"/>
  </si>
  <si>
    <t>・上記設備を固定する基礎の工事を行う場合は「基礎工事有り」，既存のコンクリート面等に固定する場合は「アンカーのみ」または「ビス等で固定」のいずれかを選択してください。</t>
    <rPh sb="1" eb="3">
      <t>ジョウキ</t>
    </rPh>
    <rPh sb="3" eb="5">
      <t>セツビ</t>
    </rPh>
    <rPh sb="6" eb="8">
      <t>コテイ</t>
    </rPh>
    <rPh sb="10" eb="12">
      <t>キソ</t>
    </rPh>
    <rPh sb="13" eb="15">
      <t>コウジ</t>
    </rPh>
    <rPh sb="16" eb="17">
      <t>オコナ</t>
    </rPh>
    <rPh sb="18" eb="20">
      <t>バアイ</t>
    </rPh>
    <rPh sb="22" eb="24">
      <t>キソ</t>
    </rPh>
    <rPh sb="24" eb="26">
      <t>コウジ</t>
    </rPh>
    <rPh sb="26" eb="27">
      <t>ア</t>
    </rPh>
    <rPh sb="30" eb="32">
      <t>キゾン</t>
    </rPh>
    <rPh sb="39" eb="40">
      <t>メン</t>
    </rPh>
    <rPh sb="40" eb="41">
      <t>トウ</t>
    </rPh>
    <rPh sb="42" eb="44">
      <t>コテイ</t>
    </rPh>
    <rPh sb="46" eb="48">
      <t>バアイ</t>
    </rPh>
    <rPh sb="63" eb="64">
      <t>トウ</t>
    </rPh>
    <rPh sb="65" eb="67">
      <t>コテイ</t>
    </rPh>
    <rPh sb="74" eb="76">
      <t>センタク</t>
    </rPh>
    <phoneticPr fontId="1"/>
  </si>
  <si>
    <t>ｍｍ</t>
    <phoneticPr fontId="1"/>
  </si>
  <si>
    <t>県本土</t>
    <rPh sb="0" eb="1">
      <t>ケン</t>
    </rPh>
    <rPh sb="1" eb="3">
      <t>ホンド</t>
    </rPh>
    <phoneticPr fontId="1"/>
  </si>
  <si>
    <t>・電気配線の設置区分（新設または既設）を選択してください。</t>
    <phoneticPr fontId="1"/>
  </si>
  <si>
    <t>工事申請額の算定</t>
    <phoneticPr fontId="1"/>
  </si>
  <si>
    <t>配線長（単位：ｍ）</t>
    <rPh sb="0" eb="2">
      <t>ハイセン</t>
    </rPh>
    <rPh sb="2" eb="3">
      <t>チョウ</t>
    </rPh>
    <rPh sb="4" eb="6">
      <t>タンイ</t>
    </rPh>
    <phoneticPr fontId="1"/>
  </si>
  <si>
    <t>○</t>
    <phoneticPr fontId="1"/>
  </si>
  <si>
    <t>・分電盤の材質を選択してください。</t>
    <rPh sb="1" eb="4">
      <t>ブンデンバン</t>
    </rPh>
    <rPh sb="5" eb="7">
      <t>ザイシツ</t>
    </rPh>
    <rPh sb="8" eb="10">
      <t>センタク</t>
    </rPh>
    <phoneticPr fontId="1"/>
  </si>
  <si>
    <t>・分電盤の裾付タイプを選択してください。</t>
    <rPh sb="1" eb="4">
      <t>ブンデンバン</t>
    </rPh>
    <rPh sb="5" eb="6">
      <t>スソ</t>
    </rPh>
    <rPh sb="6" eb="7">
      <t>ツ</t>
    </rPh>
    <rPh sb="11" eb="13">
      <t>センタク</t>
    </rPh>
    <phoneticPr fontId="1"/>
  </si>
  <si>
    <t>新たに案内板の設置工事を申告する。</t>
    <rPh sb="0" eb="1">
      <t>アラ</t>
    </rPh>
    <rPh sb="3" eb="5">
      <t>アンナイ</t>
    </rPh>
    <rPh sb="5" eb="6">
      <t>バン</t>
    </rPh>
    <rPh sb="7" eb="9">
      <t>セッチ</t>
    </rPh>
    <rPh sb="9" eb="11">
      <t>コウジ</t>
    </rPh>
    <rPh sb="12" eb="14">
      <t>シンコク</t>
    </rPh>
    <phoneticPr fontId="1"/>
  </si>
  <si>
    <t>案内板はすでに入り口に設置してあるため，工事は行わない。</t>
    <rPh sb="0" eb="2">
      <t>アンナイ</t>
    </rPh>
    <rPh sb="2" eb="3">
      <t>バン</t>
    </rPh>
    <rPh sb="7" eb="8">
      <t>イ</t>
    </rPh>
    <rPh sb="9" eb="10">
      <t>グチ</t>
    </rPh>
    <rPh sb="11" eb="13">
      <t>セッチ</t>
    </rPh>
    <rPh sb="20" eb="22">
      <t>コウジ</t>
    </rPh>
    <rPh sb="23" eb="24">
      <t>オコナ</t>
    </rPh>
    <phoneticPr fontId="1"/>
  </si>
  <si>
    <t>○</t>
    <phoneticPr fontId="1"/>
  </si>
  <si>
    <t>有</t>
    <rPh sb="0" eb="1">
      <t>ア</t>
    </rPh>
    <phoneticPr fontId="1"/>
  </si>
  <si>
    <t>・案内板の設置状況について選択してください。※案内板が入り口にあり，工事を行わない場合は以下の申告は不要です。</t>
    <rPh sb="1" eb="3">
      <t>アンナイ</t>
    </rPh>
    <rPh sb="3" eb="4">
      <t>バン</t>
    </rPh>
    <rPh sb="5" eb="7">
      <t>セッチ</t>
    </rPh>
    <rPh sb="7" eb="9">
      <t>ジョウキョウ</t>
    </rPh>
    <rPh sb="13" eb="15">
      <t>センタク</t>
    </rPh>
    <rPh sb="23" eb="25">
      <t>アンナイ</t>
    </rPh>
    <rPh sb="25" eb="26">
      <t>バン</t>
    </rPh>
    <rPh sb="27" eb="28">
      <t>イ</t>
    </rPh>
    <rPh sb="29" eb="30">
      <t>グチ</t>
    </rPh>
    <rPh sb="34" eb="36">
      <t>コウジ</t>
    </rPh>
    <rPh sb="37" eb="38">
      <t>オコナ</t>
    </rPh>
    <rPh sb="41" eb="43">
      <t>バアイ</t>
    </rPh>
    <rPh sb="44" eb="46">
      <t>イカ</t>
    </rPh>
    <rPh sb="47" eb="49">
      <t>シンコク</t>
    </rPh>
    <rPh sb="50" eb="52">
      <t>フヨウ</t>
    </rPh>
    <phoneticPr fontId="1"/>
  </si>
  <si>
    <t>・ラインの長さと幅を入力してください。</t>
    <rPh sb="5" eb="6">
      <t>ナガ</t>
    </rPh>
    <rPh sb="8" eb="9">
      <t>ハバ</t>
    </rPh>
    <rPh sb="10" eb="12">
      <t>ニュウリョク</t>
    </rPh>
    <phoneticPr fontId="1"/>
  </si>
  <si>
    <t>・用途・目的を選択してください。</t>
    <rPh sb="1" eb="3">
      <t>ヨウト</t>
    </rPh>
    <rPh sb="4" eb="6">
      <t>モクテキ</t>
    </rPh>
    <rPh sb="7" eb="9">
      <t>センタク</t>
    </rPh>
    <phoneticPr fontId="1"/>
  </si>
  <si>
    <t>・路面表示のデザインを選択してください。
※【その他】を選択した場合はその理由を以下に入力してください。</t>
    <rPh sb="1" eb="3">
      <t>ロメン</t>
    </rPh>
    <rPh sb="3" eb="5">
      <t>ヒョウジ</t>
    </rPh>
    <rPh sb="11" eb="13">
      <t>センタク</t>
    </rPh>
    <rPh sb="25" eb="26">
      <t>タ</t>
    </rPh>
    <rPh sb="28" eb="30">
      <t>センタク</t>
    </rPh>
    <rPh sb="32" eb="34">
      <t>バアイ</t>
    </rPh>
    <rPh sb="37" eb="39">
      <t>リユウ</t>
    </rPh>
    <rPh sb="40" eb="42">
      <t>イカ</t>
    </rPh>
    <rPh sb="43" eb="45">
      <t>ニュウリョク</t>
    </rPh>
    <phoneticPr fontId="1"/>
  </si>
  <si>
    <t>・路面表示の種別を選択してください。
※【文字】を選択した場合は以下に路面の文字を入力してください。</t>
    <rPh sb="1" eb="3">
      <t>ロメン</t>
    </rPh>
    <rPh sb="3" eb="5">
      <t>ヒョウジ</t>
    </rPh>
    <rPh sb="6" eb="8">
      <t>シュベツ</t>
    </rPh>
    <rPh sb="9" eb="11">
      <t>センタク</t>
    </rPh>
    <rPh sb="21" eb="23">
      <t>モジ</t>
    </rPh>
    <rPh sb="25" eb="27">
      <t>センタク</t>
    </rPh>
    <rPh sb="29" eb="31">
      <t>バアイ</t>
    </rPh>
    <rPh sb="32" eb="34">
      <t>イカ</t>
    </rPh>
    <rPh sb="35" eb="37">
      <t>ロメン</t>
    </rPh>
    <rPh sb="38" eb="40">
      <t>モジ</t>
    </rPh>
    <rPh sb="41" eb="43">
      <t>ニュウリョク</t>
    </rPh>
    <phoneticPr fontId="1"/>
  </si>
  <si>
    <t>・設置工事補助金申請額に含めない場合は「無」にしてください。</t>
    <phoneticPr fontId="1"/>
  </si>
  <si>
    <t>サイズ（たて：ｍ）</t>
    <phoneticPr fontId="1"/>
  </si>
  <si>
    <t>サイズ（よこ：ｍ）</t>
    <phoneticPr fontId="1"/>
  </si>
  <si>
    <t>ｍ</t>
    <phoneticPr fontId="1"/>
  </si>
  <si>
    <t>サイズ（たて：ｍｍ）</t>
    <phoneticPr fontId="1"/>
  </si>
  <si>
    <t>サイズ（よこ：ｍｍ）</t>
    <phoneticPr fontId="1"/>
  </si>
  <si>
    <t>ｍｍ</t>
    <phoneticPr fontId="1"/>
  </si>
  <si>
    <t>　工事費用の請求が無いため契約に関する「申込書」を添付します。</t>
    <rPh sb="1" eb="3">
      <t>コウジ</t>
    </rPh>
    <rPh sb="3" eb="5">
      <t>ヒヨウ</t>
    </rPh>
    <rPh sb="6" eb="8">
      <t>セイキュウ</t>
    </rPh>
    <rPh sb="9" eb="10">
      <t>ナ</t>
    </rPh>
    <rPh sb="13" eb="15">
      <t>ケイヤク</t>
    </rPh>
    <rPh sb="16" eb="17">
      <t>カン</t>
    </rPh>
    <rPh sb="20" eb="23">
      <t>モウシコミショ</t>
    </rPh>
    <rPh sb="25" eb="27">
      <t>テンプ</t>
    </rPh>
    <phoneticPr fontId="1"/>
  </si>
  <si>
    <t>×</t>
    <phoneticPr fontId="1"/>
  </si>
  <si>
    <t>サービスベンダー</t>
    <phoneticPr fontId="1"/>
  </si>
  <si>
    <t>デザインの選択</t>
    <phoneticPr fontId="1"/>
  </si>
  <si>
    <t>その他デザインの理由</t>
    <phoneticPr fontId="1"/>
  </si>
  <si>
    <t>⑴　特別措置の利用確認</t>
    <phoneticPr fontId="1"/>
  </si>
  <si>
    <t>⑵　充電設備の稼働</t>
    <phoneticPr fontId="1"/>
  </si>
  <si>
    <t>⑶　充電スペース，駐車スペース</t>
    <phoneticPr fontId="1"/>
  </si>
  <si>
    <t>⑸　路面表示（路面マーク，路面文字）</t>
    <phoneticPr fontId="1"/>
  </si>
  <si>
    <t>・有の場合は，以下の部分にも記入してください。</t>
    <rPh sb="1" eb="2">
      <t>タモツ</t>
    </rPh>
    <rPh sb="3" eb="5">
      <t>バアイ</t>
    </rPh>
    <rPh sb="7" eb="9">
      <t>イカ</t>
    </rPh>
    <rPh sb="10" eb="12">
      <t>ブブン</t>
    </rPh>
    <rPh sb="14" eb="16">
      <t>キニュウ</t>
    </rPh>
    <phoneticPr fontId="1"/>
  </si>
  <si>
    <t>・料金の設定額を入力してください。</t>
    <rPh sb="1" eb="3">
      <t>リョウキン</t>
    </rPh>
    <rPh sb="4" eb="6">
      <t>セッテイ</t>
    </rPh>
    <rPh sb="6" eb="7">
      <t>ガク</t>
    </rPh>
    <rPh sb="8" eb="10">
      <t>ニュウリョク</t>
    </rPh>
    <phoneticPr fontId="1"/>
  </si>
  <si>
    <t>A1　基礎・裾付工事の申告</t>
    <rPh sb="3" eb="5">
      <t>キソ</t>
    </rPh>
    <rPh sb="6" eb="7">
      <t>スソ</t>
    </rPh>
    <rPh sb="7" eb="8">
      <t>ツ</t>
    </rPh>
    <rPh sb="8" eb="10">
      <t>コウジ</t>
    </rPh>
    <rPh sb="11" eb="13">
      <t>シンコク</t>
    </rPh>
    <phoneticPr fontId="1"/>
  </si>
  <si>
    <t>A２　搬入・運搬工事の申告</t>
    <rPh sb="3" eb="5">
      <t>ハンニュウ</t>
    </rPh>
    <rPh sb="6" eb="8">
      <t>ウンパン</t>
    </rPh>
    <rPh sb="8" eb="10">
      <t>コウジ</t>
    </rPh>
    <rPh sb="11" eb="13">
      <t>シンコク</t>
    </rPh>
    <phoneticPr fontId="1"/>
  </si>
  <si>
    <t>A３　電気配線工事等の申告</t>
    <rPh sb="3" eb="5">
      <t>デンキ</t>
    </rPh>
    <rPh sb="5" eb="7">
      <t>ハイセン</t>
    </rPh>
    <rPh sb="7" eb="9">
      <t>コウジ</t>
    </rPh>
    <rPh sb="9" eb="10">
      <t>トウ</t>
    </rPh>
    <rPh sb="11" eb="13">
      <t>シンコク</t>
    </rPh>
    <phoneticPr fontId="1"/>
  </si>
  <si>
    <t>A６　案内板設置工事</t>
    <rPh sb="3" eb="5">
      <t>アンナイ</t>
    </rPh>
    <rPh sb="5" eb="6">
      <t>バン</t>
    </rPh>
    <rPh sb="6" eb="8">
      <t>セッチ</t>
    </rPh>
    <rPh sb="8" eb="10">
      <t>コウジ</t>
    </rPh>
    <phoneticPr fontId="1"/>
  </si>
  <si>
    <t>A７　ライン引き工事の申告</t>
    <rPh sb="6" eb="7">
      <t>ヒ</t>
    </rPh>
    <rPh sb="8" eb="10">
      <t>コウジ</t>
    </rPh>
    <rPh sb="11" eb="13">
      <t>シンコク</t>
    </rPh>
    <phoneticPr fontId="1"/>
  </si>
  <si>
    <t>A８　路面標示工事の申告</t>
    <rPh sb="3" eb="5">
      <t>ロメン</t>
    </rPh>
    <rPh sb="5" eb="7">
      <t>ヒョウジ</t>
    </rPh>
    <rPh sb="7" eb="9">
      <t>コウジ</t>
    </rPh>
    <rPh sb="10" eb="12">
      <t>シンコク</t>
    </rPh>
    <phoneticPr fontId="1"/>
  </si>
  <si>
    <t>A９　屋根設置工事の申告</t>
    <rPh sb="3" eb="5">
      <t>ヤネ</t>
    </rPh>
    <rPh sb="5" eb="7">
      <t>セッチ</t>
    </rPh>
    <rPh sb="7" eb="9">
      <t>コウジ</t>
    </rPh>
    <rPh sb="10" eb="12">
      <t>シンコク</t>
    </rPh>
    <phoneticPr fontId="1"/>
  </si>
  <si>
    <t>A10　小屋設置工事の申告</t>
    <rPh sb="4" eb="6">
      <t>コヤ</t>
    </rPh>
    <rPh sb="6" eb="8">
      <t>セッチ</t>
    </rPh>
    <rPh sb="8" eb="10">
      <t>コウジ</t>
    </rPh>
    <rPh sb="11" eb="13">
      <t>シンコク</t>
    </rPh>
    <phoneticPr fontId="1"/>
  </si>
  <si>
    <t>A11　防護用部材設置工事の申告</t>
    <rPh sb="4" eb="6">
      <t>ボウゴ</t>
    </rPh>
    <rPh sb="6" eb="7">
      <t>ヨウ</t>
    </rPh>
    <rPh sb="7" eb="9">
      <t>ブザイ</t>
    </rPh>
    <rPh sb="9" eb="11">
      <t>セッチ</t>
    </rPh>
    <rPh sb="11" eb="13">
      <t>コウジ</t>
    </rPh>
    <rPh sb="14" eb="16">
      <t>シンコク</t>
    </rPh>
    <phoneticPr fontId="1"/>
  </si>
  <si>
    <t>A12　電灯設置工事の申告</t>
    <rPh sb="4" eb="6">
      <t>デントウ</t>
    </rPh>
    <rPh sb="6" eb="8">
      <t>セッチ</t>
    </rPh>
    <rPh sb="8" eb="10">
      <t>コウジ</t>
    </rPh>
    <rPh sb="11" eb="13">
      <t>シンコク</t>
    </rPh>
    <phoneticPr fontId="1"/>
  </si>
  <si>
    <t>上限額</t>
    <rPh sb="0" eb="3">
      <t>ジョウゲンガク</t>
    </rPh>
    <phoneticPr fontId="1"/>
  </si>
  <si>
    <t>⑸合計額</t>
    <rPh sb="1" eb="4">
      <t>ゴウケイガク</t>
    </rPh>
    <phoneticPr fontId="1"/>
  </si>
  <si>
    <t>⑴　課金機能の有無（課金機能を有する充電設備の申請をしている場合，有を選択してください。）</t>
    <rPh sb="2" eb="4">
      <t>カキン</t>
    </rPh>
    <rPh sb="4" eb="6">
      <t>キノウ</t>
    </rPh>
    <rPh sb="7" eb="9">
      <t>ウム</t>
    </rPh>
    <rPh sb="10" eb="12">
      <t>カキン</t>
    </rPh>
    <rPh sb="12" eb="14">
      <t>キノウ</t>
    </rPh>
    <rPh sb="15" eb="16">
      <t>ユウ</t>
    </rPh>
    <rPh sb="18" eb="20">
      <t>ジュウデン</t>
    </rPh>
    <rPh sb="20" eb="22">
      <t>セツビ</t>
    </rPh>
    <rPh sb="23" eb="25">
      <t>シンセイ</t>
    </rPh>
    <rPh sb="30" eb="32">
      <t>バアイ</t>
    </rPh>
    <rPh sb="33" eb="34">
      <t>ア</t>
    </rPh>
    <rPh sb="35" eb="37">
      <t>センタク</t>
    </rPh>
    <phoneticPr fontId="1"/>
  </si>
  <si>
    <t>⑵　課金機の種類（認証を選択した場合サービスベンダー名を入力してください。）</t>
    <rPh sb="2" eb="4">
      <t>カキン</t>
    </rPh>
    <rPh sb="4" eb="5">
      <t>キ</t>
    </rPh>
    <rPh sb="6" eb="8">
      <t>シュルイ</t>
    </rPh>
    <rPh sb="9" eb="11">
      <t>ニンショウ</t>
    </rPh>
    <rPh sb="12" eb="14">
      <t>センタク</t>
    </rPh>
    <rPh sb="16" eb="18">
      <t>バアイ</t>
    </rPh>
    <rPh sb="26" eb="27">
      <t>メイ</t>
    </rPh>
    <rPh sb="28" eb="30">
      <t>ニュウリョク</t>
    </rPh>
    <phoneticPr fontId="1"/>
  </si>
  <si>
    <t>⑸　利用料金の有無</t>
    <rPh sb="2" eb="4">
      <t>リヨウ</t>
    </rPh>
    <rPh sb="4" eb="6">
      <t>リョウキン</t>
    </rPh>
    <rPh sb="7" eb="9">
      <t>ウム</t>
    </rPh>
    <phoneticPr fontId="1"/>
  </si>
  <si>
    <t>①　有</t>
    <rPh sb="2" eb="3">
      <t>ア</t>
    </rPh>
    <phoneticPr fontId="1"/>
  </si>
  <si>
    <t>②　無</t>
    <rPh sb="2" eb="3">
      <t>ナ</t>
    </rPh>
    <phoneticPr fontId="1"/>
  </si>
  <si>
    <t>　徴収方法</t>
    <rPh sb="1" eb="3">
      <t>チョウシュウ</t>
    </rPh>
    <rPh sb="3" eb="5">
      <t>ホウホウ</t>
    </rPh>
    <phoneticPr fontId="1"/>
  </si>
  <si>
    <t>　徴収単位</t>
    <rPh sb="1" eb="3">
      <t>チョウシュウ</t>
    </rPh>
    <rPh sb="3" eb="5">
      <t>タンイ</t>
    </rPh>
    <phoneticPr fontId="1"/>
  </si>
  <si>
    <t>　料金</t>
    <rPh sb="1" eb="3">
      <t>リョウキン</t>
    </rPh>
    <phoneticPr fontId="1"/>
  </si>
  <si>
    <t>①　現金</t>
    <rPh sb="2" eb="4">
      <t>ゲンキン</t>
    </rPh>
    <phoneticPr fontId="1"/>
  </si>
  <si>
    <t>②　認証</t>
    <rPh sb="2" eb="4">
      <t>ニンショウ</t>
    </rPh>
    <phoneticPr fontId="1"/>
  </si>
  <si>
    <t>②　申告済</t>
    <phoneticPr fontId="1"/>
  </si>
  <si>
    <t>③　申請する充電スペースに路面表示が既にある。もしくは補助金の申請は行わず施工を行う。</t>
    <phoneticPr fontId="1"/>
  </si>
  <si>
    <t>①　対象となる駐車スペースの寸法は，縦５ｍ×横２．５ｍ以上で計画しました。</t>
    <phoneticPr fontId="1"/>
  </si>
  <si>
    <t>②　上記スペースが確保できず，以下の寸法で計画しました。</t>
    <phoneticPr fontId="1"/>
  </si>
  <si>
    <t>小計</t>
    <rPh sb="0" eb="2">
      <t>ショウケイ</t>
    </rPh>
    <phoneticPr fontId="1"/>
  </si>
  <si>
    <t>下記の表から算出された設置工事費の補助対象額が計算されます。</t>
    <rPh sb="0" eb="2">
      <t>カキ</t>
    </rPh>
    <rPh sb="3" eb="4">
      <t>ヒョウ</t>
    </rPh>
    <rPh sb="6" eb="8">
      <t>サンシュツ</t>
    </rPh>
    <rPh sb="11" eb="13">
      <t>セッチ</t>
    </rPh>
    <rPh sb="13" eb="15">
      <t>コウジ</t>
    </rPh>
    <rPh sb="15" eb="16">
      <t>ヒ</t>
    </rPh>
    <rPh sb="17" eb="19">
      <t>ホジョ</t>
    </rPh>
    <rPh sb="19" eb="21">
      <t>タイショウ</t>
    </rPh>
    <rPh sb="21" eb="22">
      <t>ガク</t>
    </rPh>
    <rPh sb="23" eb="25">
      <t>ケイサン</t>
    </rPh>
    <phoneticPr fontId="1"/>
  </si>
  <si>
    <t>合計額及び補助金交付上限額</t>
    <rPh sb="0" eb="2">
      <t>ゴウケイ</t>
    </rPh>
    <rPh sb="2" eb="3">
      <t>ガク</t>
    </rPh>
    <rPh sb="3" eb="4">
      <t>オヨ</t>
    </rPh>
    <rPh sb="5" eb="8">
      <t>ホジョキン</t>
    </rPh>
    <rPh sb="8" eb="10">
      <t>コウフ</t>
    </rPh>
    <rPh sb="10" eb="13">
      <t>ジョウゲンガク</t>
    </rPh>
    <phoneticPr fontId="1"/>
  </si>
  <si>
    <t>計上額</t>
    <rPh sb="0" eb="2">
      <t>ケイジョウ</t>
    </rPh>
    <rPh sb="2" eb="3">
      <t>ガク</t>
    </rPh>
    <phoneticPr fontId="1"/>
  </si>
  <si>
    <t>補助対象経費</t>
    <rPh sb="0" eb="2">
      <t>ホジョ</t>
    </rPh>
    <rPh sb="2" eb="4">
      <t>タイショウ</t>
    </rPh>
    <rPh sb="4" eb="6">
      <t>ケイヒ</t>
    </rPh>
    <phoneticPr fontId="1"/>
  </si>
  <si>
    <t>補助対象経費</t>
    <phoneticPr fontId="1"/>
  </si>
  <si>
    <t>工事見積額</t>
    <rPh sb="0" eb="2">
      <t>コウジ</t>
    </rPh>
    <rPh sb="2" eb="4">
      <t>ミツ</t>
    </rPh>
    <rPh sb="4" eb="5">
      <t>ガク</t>
    </rPh>
    <phoneticPr fontId="1"/>
  </si>
  <si>
    <t>工事見積額</t>
    <rPh sb="0" eb="2">
      <t>コウジ</t>
    </rPh>
    <rPh sb="2" eb="4">
      <t>ミツモリ</t>
    </rPh>
    <rPh sb="4" eb="5">
      <t>ガク</t>
    </rPh>
    <phoneticPr fontId="1"/>
  </si>
  <si>
    <t>　</t>
    <phoneticPr fontId="1"/>
  </si>
  <si>
    <t>・電気配線の用途を入力してください。（電源用，アース等）</t>
    <rPh sb="1" eb="3">
      <t>デンキ</t>
    </rPh>
    <rPh sb="3" eb="5">
      <t>ハイセン</t>
    </rPh>
    <rPh sb="6" eb="8">
      <t>ヨウト</t>
    </rPh>
    <rPh sb="9" eb="11">
      <t>ニュウリョク</t>
    </rPh>
    <rPh sb="19" eb="22">
      <t>デンゲンヨウ</t>
    </rPh>
    <rPh sb="26" eb="27">
      <t>トウ</t>
    </rPh>
    <phoneticPr fontId="1"/>
  </si>
  <si>
    <t>・サイズ（たて）を（ｍｍ）単位で入力してください。（例：500ｍｍ）</t>
    <phoneticPr fontId="1"/>
  </si>
  <si>
    <t>・サイズ（よこ）を（ｍｍ）単位で入力してください。（例：500ｍｍ）</t>
    <phoneticPr fontId="1"/>
  </si>
  <si>
    <t>・サイズ（ふかさ）を（ｍｍ）単位で入力してください。（例：500ｍｍ）</t>
    <phoneticPr fontId="1"/>
  </si>
  <si>
    <t>・基礎の個数を入力してください。（アンカーのみの場合は使用する本数を入力してください。）</t>
    <phoneticPr fontId="1"/>
  </si>
  <si>
    <t>・設置工事補助金申請額に含めない場合は「無」にしてください。</t>
  </si>
  <si>
    <t>・設置工事補助金申請額に含めない場合は「無」にしてください。</t>
    <phoneticPr fontId="1"/>
  </si>
  <si>
    <t>１　申請情報の入力</t>
    <rPh sb="2" eb="4">
      <t>シンセイ</t>
    </rPh>
    <rPh sb="4" eb="6">
      <t>ジョウホウ</t>
    </rPh>
    <rPh sb="7" eb="9">
      <t>ニュウリョク</t>
    </rPh>
    <phoneticPr fontId="1"/>
  </si>
  <si>
    <t>ｍｍ</t>
    <phoneticPr fontId="1"/>
  </si>
  <si>
    <t>ｍｍ</t>
    <phoneticPr fontId="1"/>
  </si>
  <si>
    <t>ｍ</t>
    <phoneticPr fontId="1"/>
  </si>
  <si>
    <t>有</t>
    <rPh sb="0" eb="1">
      <t>ア</t>
    </rPh>
    <phoneticPr fontId="1"/>
  </si>
  <si>
    <t>・設置工事補助金申請額に含めない場合は「無」にしてください。</t>
    <phoneticPr fontId="1"/>
  </si>
  <si>
    <t>・分電盤のサイズ，数量を入力してください。</t>
    <phoneticPr fontId="1"/>
  </si>
  <si>
    <t>・材質が「金属製」で裾付タイプが「自立」の場合は，基礎工事の有無を入力してください。</t>
    <phoneticPr fontId="1"/>
  </si>
  <si>
    <t>・電柱の長さ，数量，支線工事の有無を入力してください。</t>
    <phoneticPr fontId="1"/>
  </si>
  <si>
    <t>・設置工事補助金申請額に含めない場合は「無」にしてください。</t>
    <phoneticPr fontId="1"/>
  </si>
  <si>
    <t>・設置工事補助金申請額に含めない場合は「無」にしてください。</t>
    <phoneticPr fontId="1"/>
  </si>
  <si>
    <t>・ハンドホールの材質を入力してください。</t>
    <phoneticPr fontId="1"/>
  </si>
  <si>
    <t>・ハンドホールのサイズ，数量を入力してください。</t>
    <phoneticPr fontId="1"/>
  </si>
  <si>
    <t>・工事の部材の費目を入力してください。また，その理由を申告してください。</t>
    <phoneticPr fontId="1"/>
  </si>
  <si>
    <t>　※　契約電力低減目的で，契約電力を超えないようピークコントロールするもの。</t>
    <rPh sb="3" eb="5">
      <t>ケイヤク</t>
    </rPh>
    <rPh sb="5" eb="7">
      <t>デンリョク</t>
    </rPh>
    <rPh sb="7" eb="9">
      <t>テイゲン</t>
    </rPh>
    <rPh sb="9" eb="11">
      <t>モクテキ</t>
    </rPh>
    <rPh sb="13" eb="15">
      <t>ケイヤク</t>
    </rPh>
    <rPh sb="15" eb="17">
      <t>デンリョク</t>
    </rPh>
    <rPh sb="18" eb="19">
      <t>コ</t>
    </rPh>
    <phoneticPr fontId="1"/>
  </si>
  <si>
    <t>○　デマンドコントローラー工事を申告する場合は下記項目を入力してください。</t>
    <rPh sb="13" eb="15">
      <t>コウジ</t>
    </rPh>
    <rPh sb="16" eb="18">
      <t>シンコク</t>
    </rPh>
    <rPh sb="20" eb="22">
      <t>バアイ</t>
    </rPh>
    <rPh sb="23" eb="25">
      <t>カキ</t>
    </rPh>
    <rPh sb="25" eb="27">
      <t>コウモク</t>
    </rPh>
    <rPh sb="28" eb="30">
      <t>ニュウリョク</t>
    </rPh>
    <phoneticPr fontId="1"/>
  </si>
  <si>
    <t>○　課金用デバイス設置工事を申告する場合は下記項目を入力してください。</t>
    <rPh sb="2" eb="4">
      <t>カキン</t>
    </rPh>
    <rPh sb="4" eb="5">
      <t>ヨウ</t>
    </rPh>
    <rPh sb="9" eb="11">
      <t>セッチ</t>
    </rPh>
    <rPh sb="11" eb="13">
      <t>コウジ</t>
    </rPh>
    <rPh sb="14" eb="16">
      <t>シンコク</t>
    </rPh>
    <rPh sb="18" eb="20">
      <t>バアイ</t>
    </rPh>
    <rPh sb="21" eb="23">
      <t>カキ</t>
    </rPh>
    <rPh sb="23" eb="25">
      <t>コウモク</t>
    </rPh>
    <rPh sb="26" eb="28">
      <t>ニュウリョク</t>
    </rPh>
    <phoneticPr fontId="1"/>
  </si>
  <si>
    <t>　※　今回設置予定の充電設備の利用料金を徴収するための課金装置。</t>
    <rPh sb="3" eb="5">
      <t>コンカイ</t>
    </rPh>
    <rPh sb="5" eb="7">
      <t>セッチ</t>
    </rPh>
    <rPh sb="7" eb="9">
      <t>ヨテイ</t>
    </rPh>
    <rPh sb="10" eb="12">
      <t>ジュウデン</t>
    </rPh>
    <rPh sb="12" eb="14">
      <t>セツビ</t>
    </rPh>
    <rPh sb="15" eb="17">
      <t>リヨウ</t>
    </rPh>
    <rPh sb="17" eb="19">
      <t>リョウキン</t>
    </rPh>
    <rPh sb="20" eb="22">
      <t>チョウシュウ</t>
    </rPh>
    <rPh sb="27" eb="29">
      <t>カキン</t>
    </rPh>
    <rPh sb="29" eb="31">
      <t>ソウチ</t>
    </rPh>
    <phoneticPr fontId="1"/>
  </si>
  <si>
    <t>　※　設置する充電設備に課金機能があるものは対象とはなりません。</t>
    <rPh sb="3" eb="5">
      <t>セッチ</t>
    </rPh>
    <rPh sb="7" eb="9">
      <t>ジュウデン</t>
    </rPh>
    <rPh sb="9" eb="11">
      <t>セツビ</t>
    </rPh>
    <rPh sb="12" eb="14">
      <t>カキン</t>
    </rPh>
    <rPh sb="14" eb="16">
      <t>キノウ</t>
    </rPh>
    <rPh sb="22" eb="24">
      <t>タイショウ</t>
    </rPh>
    <phoneticPr fontId="1"/>
  </si>
  <si>
    <t>○　引込や架空配線で建柱工事を申告する場合は入力してください。</t>
    <rPh sb="2" eb="3">
      <t>ヒ</t>
    </rPh>
    <rPh sb="3" eb="4">
      <t>コ</t>
    </rPh>
    <rPh sb="5" eb="7">
      <t>カクウ</t>
    </rPh>
    <rPh sb="7" eb="9">
      <t>ハイセン</t>
    </rPh>
    <rPh sb="15" eb="17">
      <t>シンコク</t>
    </rPh>
    <rPh sb="19" eb="21">
      <t>バアイ</t>
    </rPh>
    <rPh sb="22" eb="24">
      <t>ニュウリョク</t>
    </rPh>
    <phoneticPr fontId="1"/>
  </si>
  <si>
    <t>○　電気配線を埋設するための堀削・埋設工事を申告する場合は入力してください。</t>
    <rPh sb="2" eb="4">
      <t>デンキ</t>
    </rPh>
    <rPh sb="4" eb="6">
      <t>ハイセン</t>
    </rPh>
    <rPh sb="7" eb="9">
      <t>マイセツ</t>
    </rPh>
    <rPh sb="22" eb="24">
      <t>シンコク</t>
    </rPh>
    <rPh sb="26" eb="28">
      <t>バアイ</t>
    </rPh>
    <rPh sb="29" eb="31">
      <t>ニュウリョク</t>
    </rPh>
    <phoneticPr fontId="1"/>
  </si>
  <si>
    <t>○　新規にブレーカーを収納するための引き込み開閉器盤や分電盤等を設置する工事を申告する場合は入力してください。</t>
    <rPh sb="2" eb="4">
      <t>シンキ</t>
    </rPh>
    <rPh sb="11" eb="13">
      <t>シュウノウ</t>
    </rPh>
    <rPh sb="18" eb="19">
      <t>ヒ</t>
    </rPh>
    <rPh sb="20" eb="21">
      <t>コ</t>
    </rPh>
    <rPh sb="22" eb="24">
      <t>カイヘイ</t>
    </rPh>
    <rPh sb="24" eb="25">
      <t>キ</t>
    </rPh>
    <rPh sb="25" eb="26">
      <t>バン</t>
    </rPh>
    <rPh sb="27" eb="28">
      <t>ブン</t>
    </rPh>
    <rPh sb="28" eb="29">
      <t>デン</t>
    </rPh>
    <rPh sb="29" eb="30">
      <t>バン</t>
    </rPh>
    <rPh sb="30" eb="31">
      <t>トウ</t>
    </rPh>
    <rPh sb="32" eb="34">
      <t>セッチ</t>
    </rPh>
    <rPh sb="36" eb="38">
      <t>コウジ</t>
    </rPh>
    <rPh sb="39" eb="41">
      <t>シンコク</t>
    </rPh>
    <rPh sb="43" eb="45">
      <t>バアイ</t>
    </rPh>
    <rPh sb="46" eb="48">
      <t>ニュウリョク</t>
    </rPh>
    <phoneticPr fontId="1"/>
  </si>
  <si>
    <t>　※　充電設備等専用（他用途性がない）ものが補助対象となります。</t>
    <rPh sb="3" eb="5">
      <t>ジュウデン</t>
    </rPh>
    <rPh sb="5" eb="7">
      <t>セツビ</t>
    </rPh>
    <rPh sb="7" eb="8">
      <t>トウ</t>
    </rPh>
    <rPh sb="8" eb="10">
      <t>センヨウ</t>
    </rPh>
    <rPh sb="11" eb="12">
      <t>ホカ</t>
    </rPh>
    <rPh sb="12" eb="14">
      <t>ヨウト</t>
    </rPh>
    <rPh sb="14" eb="15">
      <t>セイ</t>
    </rPh>
    <rPh sb="22" eb="24">
      <t>ホジョ</t>
    </rPh>
    <rPh sb="24" eb="26">
      <t>タイショウ</t>
    </rPh>
    <phoneticPr fontId="1"/>
  </si>
  <si>
    <t>○　配管工事を申告する場合は種類，用途別に入力してください。</t>
    <rPh sb="2" eb="4">
      <t>ハイカン</t>
    </rPh>
    <rPh sb="4" eb="6">
      <t>コウジ</t>
    </rPh>
    <rPh sb="7" eb="9">
      <t>シンコク</t>
    </rPh>
    <rPh sb="11" eb="13">
      <t>バアイ</t>
    </rPh>
    <rPh sb="14" eb="16">
      <t>シュルイ</t>
    </rPh>
    <rPh sb="17" eb="19">
      <t>ヨウト</t>
    </rPh>
    <rPh sb="19" eb="20">
      <t>ベツ</t>
    </rPh>
    <rPh sb="21" eb="23">
      <t>ニュウリョク</t>
    </rPh>
    <phoneticPr fontId="1"/>
  </si>
  <si>
    <t>　※　予備用空配管は対象外となりますので入力しないでください。</t>
    <rPh sb="3" eb="5">
      <t>ヨビ</t>
    </rPh>
    <rPh sb="5" eb="6">
      <t>ヨウ</t>
    </rPh>
    <rPh sb="6" eb="7">
      <t>クウ</t>
    </rPh>
    <rPh sb="7" eb="9">
      <t>ハイカン</t>
    </rPh>
    <rPh sb="10" eb="12">
      <t>タイショウ</t>
    </rPh>
    <rPh sb="12" eb="13">
      <t>ガイ</t>
    </rPh>
    <rPh sb="20" eb="22">
      <t>ニュウリョク</t>
    </rPh>
    <phoneticPr fontId="1"/>
  </si>
  <si>
    <t>○　設置する充電設備を稼働するための電気配線工事を申告する場合は入力してください。</t>
    <rPh sb="2" eb="4">
      <t>セッチ</t>
    </rPh>
    <rPh sb="6" eb="8">
      <t>ジュウデン</t>
    </rPh>
    <rPh sb="8" eb="10">
      <t>セツビ</t>
    </rPh>
    <rPh sb="11" eb="13">
      <t>カドウ</t>
    </rPh>
    <rPh sb="18" eb="20">
      <t>デンキ</t>
    </rPh>
    <rPh sb="20" eb="22">
      <t>ハイセン</t>
    </rPh>
    <rPh sb="22" eb="24">
      <t>コウジ</t>
    </rPh>
    <rPh sb="25" eb="27">
      <t>シンコク</t>
    </rPh>
    <rPh sb="29" eb="31">
      <t>バアイ</t>
    </rPh>
    <rPh sb="32" eb="34">
      <t>ニュウリョク</t>
    </rPh>
    <phoneticPr fontId="1"/>
  </si>
  <si>
    <t>　※　必須項目：既設配線を利用する場合でも入力する必要があります。その場合は設置区分を既設をしてください。</t>
    <rPh sb="3" eb="5">
      <t>ヒッス</t>
    </rPh>
    <rPh sb="5" eb="7">
      <t>コウモク</t>
    </rPh>
    <rPh sb="8" eb="10">
      <t>キセツ</t>
    </rPh>
    <rPh sb="10" eb="12">
      <t>ハイセン</t>
    </rPh>
    <rPh sb="13" eb="15">
      <t>リヨウ</t>
    </rPh>
    <rPh sb="17" eb="19">
      <t>バアイ</t>
    </rPh>
    <rPh sb="21" eb="23">
      <t>ニュウリョク</t>
    </rPh>
    <rPh sb="25" eb="27">
      <t>ヒツヨウ</t>
    </rPh>
    <rPh sb="35" eb="37">
      <t>バアイ</t>
    </rPh>
    <rPh sb="38" eb="40">
      <t>セッチ</t>
    </rPh>
    <rPh sb="40" eb="42">
      <t>クブン</t>
    </rPh>
    <rPh sb="43" eb="45">
      <t>キセツ</t>
    </rPh>
    <phoneticPr fontId="1"/>
  </si>
  <si>
    <t>○　高機能充電設備等で通信するための配線工事（LANケーブル等）を申告する場合は入力してください。</t>
    <rPh sb="2" eb="5">
      <t>コウキノウ</t>
    </rPh>
    <rPh sb="5" eb="7">
      <t>ジュウデン</t>
    </rPh>
    <rPh sb="7" eb="9">
      <t>セツビ</t>
    </rPh>
    <rPh sb="9" eb="10">
      <t>トウ</t>
    </rPh>
    <rPh sb="11" eb="13">
      <t>ツウシン</t>
    </rPh>
    <rPh sb="18" eb="20">
      <t>ハイセン</t>
    </rPh>
    <rPh sb="20" eb="22">
      <t>コウジ</t>
    </rPh>
    <rPh sb="30" eb="31">
      <t>トウ</t>
    </rPh>
    <rPh sb="33" eb="35">
      <t>シンコク</t>
    </rPh>
    <rPh sb="37" eb="39">
      <t>バアイ</t>
    </rPh>
    <rPh sb="40" eb="42">
      <t>ニュウリョク</t>
    </rPh>
    <phoneticPr fontId="1"/>
  </si>
  <si>
    <t>○　長距離を埋設配線するために必要なハンドホール工事を申告する場合は入力してください。</t>
    <rPh sb="2" eb="5">
      <t>チョウキョリ</t>
    </rPh>
    <rPh sb="6" eb="8">
      <t>マイセツ</t>
    </rPh>
    <rPh sb="8" eb="10">
      <t>ハイセン</t>
    </rPh>
    <rPh sb="15" eb="17">
      <t>ヒツヨウ</t>
    </rPh>
    <rPh sb="24" eb="26">
      <t>コウジ</t>
    </rPh>
    <rPh sb="27" eb="29">
      <t>シンコク</t>
    </rPh>
    <rPh sb="31" eb="33">
      <t>バアイ</t>
    </rPh>
    <rPh sb="34" eb="36">
      <t>ニュウリョク</t>
    </rPh>
    <phoneticPr fontId="1"/>
  </si>
  <si>
    <t>○　複数の充電設備設置に必要な電気配線工事にかかるその他工事及び部材等の申告がある場合は入力してください。</t>
    <rPh sb="2" eb="4">
      <t>フクスウ</t>
    </rPh>
    <rPh sb="5" eb="7">
      <t>ジュウデン</t>
    </rPh>
    <rPh sb="7" eb="9">
      <t>セツビ</t>
    </rPh>
    <rPh sb="9" eb="11">
      <t>セッチ</t>
    </rPh>
    <rPh sb="12" eb="14">
      <t>ヒツヨウ</t>
    </rPh>
    <rPh sb="15" eb="17">
      <t>デンキ</t>
    </rPh>
    <rPh sb="17" eb="19">
      <t>ハイセン</t>
    </rPh>
    <rPh sb="19" eb="21">
      <t>コウジ</t>
    </rPh>
    <rPh sb="27" eb="28">
      <t>タ</t>
    </rPh>
    <rPh sb="28" eb="30">
      <t>コウジ</t>
    </rPh>
    <rPh sb="30" eb="31">
      <t>オヨ</t>
    </rPh>
    <rPh sb="32" eb="34">
      <t>ブザイ</t>
    </rPh>
    <rPh sb="34" eb="35">
      <t>トウ</t>
    </rPh>
    <rPh sb="36" eb="38">
      <t>シンコク</t>
    </rPh>
    <rPh sb="41" eb="43">
      <t>バアイ</t>
    </rPh>
    <rPh sb="44" eb="46">
      <t>ニュウリョク</t>
    </rPh>
    <phoneticPr fontId="1"/>
  </si>
  <si>
    <t>○　充電設備等本体の運搬費用を申告する場合は，設置場所（通常，離島）を選択してください。</t>
    <rPh sb="2" eb="4">
      <t>ジュウデン</t>
    </rPh>
    <rPh sb="4" eb="6">
      <t>セツビ</t>
    </rPh>
    <rPh sb="6" eb="7">
      <t>トウ</t>
    </rPh>
    <rPh sb="7" eb="9">
      <t>ホンタイ</t>
    </rPh>
    <rPh sb="10" eb="12">
      <t>ウンパン</t>
    </rPh>
    <rPh sb="12" eb="14">
      <t>ヒヨウ</t>
    </rPh>
    <rPh sb="15" eb="17">
      <t>シンコク</t>
    </rPh>
    <rPh sb="19" eb="21">
      <t>バアイ</t>
    </rPh>
    <rPh sb="23" eb="25">
      <t>セッチ</t>
    </rPh>
    <rPh sb="25" eb="27">
      <t>バショ</t>
    </rPh>
    <rPh sb="28" eb="30">
      <t>ツウジョウ</t>
    </rPh>
    <rPh sb="31" eb="33">
      <t>リトウ</t>
    </rPh>
    <rPh sb="35" eb="37">
      <t>センタク</t>
    </rPh>
    <phoneticPr fontId="1"/>
  </si>
  <si>
    <t>　※　選択していない場合，設置工事補助金申請額に含まれません。</t>
    <rPh sb="3" eb="5">
      <t>センタク</t>
    </rPh>
    <rPh sb="10" eb="12">
      <t>バアイ</t>
    </rPh>
    <rPh sb="13" eb="15">
      <t>セッチ</t>
    </rPh>
    <rPh sb="15" eb="17">
      <t>コウジ</t>
    </rPh>
    <rPh sb="17" eb="19">
      <t>ホジョ</t>
    </rPh>
    <rPh sb="19" eb="20">
      <t>キン</t>
    </rPh>
    <rPh sb="20" eb="23">
      <t>シンセイガク</t>
    </rPh>
    <rPh sb="24" eb="25">
      <t>フク</t>
    </rPh>
    <phoneticPr fontId="1"/>
  </si>
  <si>
    <t>○　案内板の設置状況を申告してください。</t>
    <rPh sb="2" eb="4">
      <t>アンナイ</t>
    </rPh>
    <rPh sb="4" eb="5">
      <t>バン</t>
    </rPh>
    <rPh sb="6" eb="8">
      <t>セッチ</t>
    </rPh>
    <rPh sb="8" eb="10">
      <t>ジョウキョウ</t>
    </rPh>
    <rPh sb="11" eb="13">
      <t>シンコク</t>
    </rPh>
    <phoneticPr fontId="1"/>
  </si>
  <si>
    <t>○　工事内容・仕様等の申告</t>
    <rPh sb="2" eb="4">
      <t>コウジ</t>
    </rPh>
    <rPh sb="4" eb="6">
      <t>ナイヨウ</t>
    </rPh>
    <rPh sb="7" eb="9">
      <t>シヨウ</t>
    </rPh>
    <rPh sb="9" eb="10">
      <t>トウ</t>
    </rPh>
    <rPh sb="11" eb="13">
      <t>シンコク</t>
    </rPh>
    <phoneticPr fontId="1"/>
  </si>
  <si>
    <t>　※　デザインの選択で「自治体が策定したもの」及び，「その他」を選択した場合，デザインの確認がとれる書類の提出が必
　　要です。</t>
    <rPh sb="8" eb="10">
      <t>センタク</t>
    </rPh>
    <rPh sb="12" eb="15">
      <t>ジチタイ</t>
    </rPh>
    <rPh sb="16" eb="18">
      <t>サクテイ</t>
    </rPh>
    <rPh sb="23" eb="24">
      <t>オヨ</t>
    </rPh>
    <rPh sb="29" eb="30">
      <t>タ</t>
    </rPh>
    <rPh sb="32" eb="34">
      <t>センタク</t>
    </rPh>
    <rPh sb="36" eb="38">
      <t>バアイ</t>
    </rPh>
    <rPh sb="44" eb="46">
      <t>カクニン</t>
    </rPh>
    <rPh sb="50" eb="52">
      <t>ショルイ</t>
    </rPh>
    <rPh sb="53" eb="55">
      <t>テイシュツ</t>
    </rPh>
    <rPh sb="56" eb="57">
      <t>ヒツ</t>
    </rPh>
    <rPh sb="60" eb="61">
      <t>ヨウ</t>
    </rPh>
    <phoneticPr fontId="1"/>
  </si>
  <si>
    <t>○　充電スペース，待機スペースのライン引き工事を申告する場合は入力してください。</t>
    <rPh sb="2" eb="4">
      <t>ジュウデン</t>
    </rPh>
    <rPh sb="9" eb="11">
      <t>タイキ</t>
    </rPh>
    <rPh sb="19" eb="20">
      <t>ヒ</t>
    </rPh>
    <rPh sb="21" eb="23">
      <t>コウジ</t>
    </rPh>
    <rPh sb="24" eb="26">
      <t>シンコク</t>
    </rPh>
    <rPh sb="28" eb="30">
      <t>バアイ</t>
    </rPh>
    <rPh sb="31" eb="33">
      <t>ニュウリョク</t>
    </rPh>
    <phoneticPr fontId="1"/>
  </si>
  <si>
    <t>○　充電スペース内に設置する「充電場所」であることの視認性を高めるための路面表示工事を申告する場合は入力してください。</t>
    <rPh sb="2" eb="4">
      <t>ジュウデン</t>
    </rPh>
    <rPh sb="8" eb="9">
      <t>ナイ</t>
    </rPh>
    <rPh sb="10" eb="12">
      <t>セッチ</t>
    </rPh>
    <rPh sb="15" eb="17">
      <t>ジュウデン</t>
    </rPh>
    <rPh sb="17" eb="19">
      <t>バショ</t>
    </rPh>
    <rPh sb="26" eb="29">
      <t>シニンセイ</t>
    </rPh>
    <rPh sb="30" eb="31">
      <t>タカ</t>
    </rPh>
    <rPh sb="36" eb="38">
      <t>ロメン</t>
    </rPh>
    <rPh sb="38" eb="40">
      <t>ヒョウジ</t>
    </rPh>
    <rPh sb="40" eb="42">
      <t>コウジ</t>
    </rPh>
    <rPh sb="43" eb="45">
      <t>シンコク</t>
    </rPh>
    <rPh sb="47" eb="49">
      <t>バアイ</t>
    </rPh>
    <rPh sb="50" eb="52">
      <t>ニュウリョク</t>
    </rPh>
    <phoneticPr fontId="1"/>
  </si>
  <si>
    <t>○　充電設備本体等とメンテナンススペースおよび充電スペースを雨等から保護する屋根設置工事を申告する場合は入力してくだ
　さい。</t>
    <rPh sb="2" eb="4">
      <t>ジュウデン</t>
    </rPh>
    <rPh sb="4" eb="6">
      <t>セツビ</t>
    </rPh>
    <rPh sb="6" eb="8">
      <t>ホンタイ</t>
    </rPh>
    <rPh sb="8" eb="9">
      <t>トウ</t>
    </rPh>
    <rPh sb="23" eb="25">
      <t>ジュウデン</t>
    </rPh>
    <rPh sb="30" eb="31">
      <t>アメ</t>
    </rPh>
    <rPh sb="31" eb="32">
      <t>トウ</t>
    </rPh>
    <rPh sb="34" eb="36">
      <t>ホゴ</t>
    </rPh>
    <rPh sb="38" eb="40">
      <t>ヤネ</t>
    </rPh>
    <rPh sb="40" eb="42">
      <t>セッチ</t>
    </rPh>
    <rPh sb="42" eb="44">
      <t>コウジ</t>
    </rPh>
    <rPh sb="45" eb="47">
      <t>シンコク</t>
    </rPh>
    <rPh sb="49" eb="51">
      <t>バアイ</t>
    </rPh>
    <rPh sb="52" eb="54">
      <t>ニュウリョク</t>
    </rPh>
    <phoneticPr fontId="1"/>
  </si>
  <si>
    <t>　※　本申告とは別に，屋根本体のカタログ等を提出してください。（メーカー名，型式，価格がわかるページ）</t>
    <rPh sb="3" eb="4">
      <t>ホン</t>
    </rPh>
    <rPh sb="4" eb="6">
      <t>シンコク</t>
    </rPh>
    <rPh sb="8" eb="9">
      <t>ベツ</t>
    </rPh>
    <rPh sb="11" eb="13">
      <t>ヤネ</t>
    </rPh>
    <rPh sb="13" eb="15">
      <t>ホンタイ</t>
    </rPh>
    <rPh sb="20" eb="21">
      <t>トウ</t>
    </rPh>
    <rPh sb="22" eb="24">
      <t>テイシュツ</t>
    </rPh>
    <rPh sb="36" eb="37">
      <t>メイ</t>
    </rPh>
    <rPh sb="38" eb="40">
      <t>カタシキ</t>
    </rPh>
    <rPh sb="41" eb="43">
      <t>カカク</t>
    </rPh>
    <phoneticPr fontId="1"/>
  </si>
  <si>
    <t>○　充電設備本体等を火山灰等から保護する目的の小屋設置工事を申告する場合は入力してください。</t>
    <rPh sb="2" eb="4">
      <t>ジュウデン</t>
    </rPh>
    <rPh sb="4" eb="6">
      <t>セツビ</t>
    </rPh>
    <rPh sb="6" eb="8">
      <t>ホンタイ</t>
    </rPh>
    <rPh sb="8" eb="9">
      <t>トウ</t>
    </rPh>
    <rPh sb="10" eb="13">
      <t>カザンバイ</t>
    </rPh>
    <rPh sb="13" eb="14">
      <t>トウ</t>
    </rPh>
    <rPh sb="16" eb="18">
      <t>ホゴ</t>
    </rPh>
    <rPh sb="20" eb="22">
      <t>モクテキ</t>
    </rPh>
    <rPh sb="23" eb="25">
      <t>コヤ</t>
    </rPh>
    <rPh sb="25" eb="27">
      <t>セッチ</t>
    </rPh>
    <rPh sb="27" eb="29">
      <t>コウジ</t>
    </rPh>
    <rPh sb="30" eb="32">
      <t>シンコク</t>
    </rPh>
    <rPh sb="34" eb="36">
      <t>バアイ</t>
    </rPh>
    <rPh sb="37" eb="39">
      <t>ニュウリョク</t>
    </rPh>
    <phoneticPr fontId="1"/>
  </si>
  <si>
    <t>　※　本申告とは別に，小屋本体のカタログ等を提出してください。（メーカー名，型式，価格がわかるページ）</t>
    <rPh sb="11" eb="13">
      <t>コヤ</t>
    </rPh>
    <rPh sb="13" eb="15">
      <t>ホンタイ</t>
    </rPh>
    <phoneticPr fontId="1"/>
  </si>
  <si>
    <t>・設置工事補助金申請額に含めない場合は「無」にしてください。</t>
    <phoneticPr fontId="1"/>
  </si>
  <si>
    <t>○　充電設備本体等を保護する目的のU字型，I型の防護用部材設置工事を申告する場合は入力してください。</t>
    <rPh sb="2" eb="4">
      <t>ジュウデン</t>
    </rPh>
    <rPh sb="4" eb="6">
      <t>セツビ</t>
    </rPh>
    <rPh sb="6" eb="8">
      <t>ホンタイ</t>
    </rPh>
    <rPh sb="8" eb="9">
      <t>トウ</t>
    </rPh>
    <rPh sb="10" eb="12">
      <t>ホゴ</t>
    </rPh>
    <rPh sb="14" eb="16">
      <t>モクテキ</t>
    </rPh>
    <rPh sb="18" eb="19">
      <t>ジ</t>
    </rPh>
    <rPh sb="19" eb="20">
      <t>ガタ</t>
    </rPh>
    <rPh sb="22" eb="23">
      <t>ガタ</t>
    </rPh>
    <rPh sb="24" eb="26">
      <t>ボウゴ</t>
    </rPh>
    <rPh sb="26" eb="27">
      <t>ヨウ</t>
    </rPh>
    <rPh sb="27" eb="29">
      <t>ブザイ</t>
    </rPh>
    <rPh sb="29" eb="31">
      <t>セッチ</t>
    </rPh>
    <rPh sb="31" eb="33">
      <t>コウジ</t>
    </rPh>
    <rPh sb="34" eb="36">
      <t>シンコク</t>
    </rPh>
    <rPh sb="38" eb="40">
      <t>バアイ</t>
    </rPh>
    <rPh sb="41" eb="43">
      <t>ニュウリョク</t>
    </rPh>
    <phoneticPr fontId="1"/>
  </si>
  <si>
    <t>　※　本申告とは別に，防護用部材のカタログ等を提出してください。（メーカー名，型式，価格がわかるページ）</t>
    <phoneticPr fontId="1"/>
  </si>
  <si>
    <t>○　充電設備本体等および充電スペースを照らす目的の電灯工事を申告する場合は入力してください。</t>
    <rPh sb="2" eb="4">
      <t>ジュウデン</t>
    </rPh>
    <rPh sb="4" eb="6">
      <t>セツビ</t>
    </rPh>
    <rPh sb="6" eb="8">
      <t>ホンタイ</t>
    </rPh>
    <rPh sb="8" eb="9">
      <t>トウ</t>
    </rPh>
    <rPh sb="12" eb="14">
      <t>ジュウデン</t>
    </rPh>
    <rPh sb="19" eb="20">
      <t>テ</t>
    </rPh>
    <rPh sb="22" eb="24">
      <t>モクテキ</t>
    </rPh>
    <rPh sb="25" eb="27">
      <t>デントウ</t>
    </rPh>
    <rPh sb="27" eb="29">
      <t>コウジ</t>
    </rPh>
    <rPh sb="30" eb="32">
      <t>シンコク</t>
    </rPh>
    <rPh sb="34" eb="36">
      <t>バアイ</t>
    </rPh>
    <rPh sb="37" eb="39">
      <t>ニュウリョク</t>
    </rPh>
    <phoneticPr fontId="1"/>
  </si>
  <si>
    <t>　※　本申告とは別に，電灯本体のカタログ等を提出してください。（メーカー名，型式，価格がわかるページ）</t>
    <rPh sb="3" eb="4">
      <t>ホン</t>
    </rPh>
    <rPh sb="4" eb="6">
      <t>シンコク</t>
    </rPh>
    <rPh sb="8" eb="9">
      <t>ベツ</t>
    </rPh>
    <rPh sb="11" eb="13">
      <t>デントウ</t>
    </rPh>
    <rPh sb="13" eb="15">
      <t>ホンタイ</t>
    </rPh>
    <rPh sb="20" eb="21">
      <t>トウ</t>
    </rPh>
    <rPh sb="22" eb="24">
      <t>テイシュツ</t>
    </rPh>
    <rPh sb="36" eb="37">
      <t>メイ</t>
    </rPh>
    <rPh sb="38" eb="40">
      <t>カタシキ</t>
    </rPh>
    <rPh sb="41" eb="43">
      <t>カカク</t>
    </rPh>
    <phoneticPr fontId="1"/>
  </si>
  <si>
    <t>○　充電設備設置工事の補助金申請にあたり，工事金額と工事の情報を申告する必要があります。</t>
    <rPh sb="32" eb="34">
      <t>シンコク</t>
    </rPh>
    <phoneticPr fontId="1"/>
  </si>
  <si>
    <t>　・各シートのオレンジ色で示しているセル</t>
    <rPh sb="2" eb="3">
      <t>カク</t>
    </rPh>
    <rPh sb="11" eb="12">
      <t>イロ</t>
    </rPh>
    <rPh sb="13" eb="14">
      <t>シメ</t>
    </rPh>
    <phoneticPr fontId="1"/>
  </si>
  <si>
    <t>　・複数入力する必要がある場合は，番号をつけ，申告内容がわかるように入力してください。
　　（例：①○○，②○○，③○○など）</t>
    <rPh sb="2" eb="4">
      <t>フクスウ</t>
    </rPh>
    <rPh sb="4" eb="6">
      <t>ニュウリョク</t>
    </rPh>
    <rPh sb="8" eb="10">
      <t>ヒツヨウ</t>
    </rPh>
    <rPh sb="13" eb="15">
      <t>バアイ</t>
    </rPh>
    <rPh sb="17" eb="19">
      <t>バンゴウ</t>
    </rPh>
    <rPh sb="23" eb="25">
      <t>シンコク</t>
    </rPh>
    <rPh sb="25" eb="27">
      <t>ナイヨウ</t>
    </rPh>
    <rPh sb="34" eb="36">
      <t>ニュウリョク</t>
    </rPh>
    <rPh sb="47" eb="48">
      <t>レイ</t>
    </rPh>
    <phoneticPr fontId="1"/>
  </si>
  <si>
    <t>※必須項目：充電設備等を固定する基礎・裾付工事を申告して下さい。基礎工事がない場合は「アンカーのみ」または「ビス等で固定」を選
　　　　　　択して申告してください。</t>
    <rPh sb="1" eb="3">
      <t>ヒッス</t>
    </rPh>
    <rPh sb="3" eb="5">
      <t>コウモク</t>
    </rPh>
    <rPh sb="6" eb="8">
      <t>ジュウデン</t>
    </rPh>
    <rPh sb="8" eb="10">
      <t>セツビ</t>
    </rPh>
    <rPh sb="10" eb="11">
      <t>トウ</t>
    </rPh>
    <rPh sb="12" eb="14">
      <t>コテイ</t>
    </rPh>
    <rPh sb="16" eb="18">
      <t>キソ</t>
    </rPh>
    <rPh sb="19" eb="20">
      <t>スソ</t>
    </rPh>
    <rPh sb="20" eb="21">
      <t>ツ</t>
    </rPh>
    <rPh sb="21" eb="23">
      <t>コウジ</t>
    </rPh>
    <rPh sb="24" eb="26">
      <t>シンコク</t>
    </rPh>
    <rPh sb="28" eb="29">
      <t>クダ</t>
    </rPh>
    <rPh sb="32" eb="34">
      <t>キソ</t>
    </rPh>
    <rPh sb="34" eb="36">
      <t>コウジ</t>
    </rPh>
    <rPh sb="39" eb="41">
      <t>バアイ</t>
    </rPh>
    <rPh sb="56" eb="57">
      <t>トウ</t>
    </rPh>
    <rPh sb="58" eb="60">
      <t>コテイ</t>
    </rPh>
    <rPh sb="62" eb="63">
      <t>セン</t>
    </rPh>
    <rPh sb="70" eb="71">
      <t>タク</t>
    </rPh>
    <rPh sb="73" eb="75">
      <t>シンコク</t>
    </rPh>
    <phoneticPr fontId="1"/>
  </si>
  <si>
    <t>設備情報</t>
    <rPh sb="0" eb="2">
      <t>セツビ</t>
    </rPh>
    <rPh sb="2" eb="4">
      <t>ジョウホウ</t>
    </rPh>
    <phoneticPr fontId="1"/>
  </si>
  <si>
    <t>について入力してください。</t>
    <phoneticPr fontId="1"/>
  </si>
  <si>
    <t>⑴　申請者名の入力</t>
    <rPh sb="2" eb="5">
      <t>シンセイシャ</t>
    </rPh>
    <rPh sb="5" eb="6">
      <t>メイ</t>
    </rPh>
    <rPh sb="7" eb="9">
      <t>ニュウリョク</t>
    </rPh>
    <phoneticPr fontId="1"/>
  </si>
  <si>
    <t>申請者名：</t>
    <rPh sb="0" eb="2">
      <t>シンセイ</t>
    </rPh>
    <rPh sb="2" eb="3">
      <t>シャ</t>
    </rPh>
    <rPh sb="3" eb="4">
      <t>メイ</t>
    </rPh>
    <phoneticPr fontId="1"/>
  </si>
  <si>
    <t>申請者名：</t>
    <rPh sb="0" eb="3">
      <t>シンセイシャ</t>
    </rPh>
    <rPh sb="3" eb="4">
      <t>メイ</t>
    </rPh>
    <phoneticPr fontId="1"/>
  </si>
  <si>
    <t>申請者名：</t>
    <phoneticPr fontId="1"/>
  </si>
  <si>
    <t>設備情報</t>
    <phoneticPr fontId="1"/>
  </si>
  <si>
    <t>⑵　会社別見積書に関する事項</t>
    <rPh sb="2" eb="5">
      <t>カイシャベツ</t>
    </rPh>
    <rPh sb="5" eb="8">
      <t>ミツモリショ</t>
    </rPh>
    <rPh sb="9" eb="10">
      <t>カン</t>
    </rPh>
    <rPh sb="12" eb="14">
      <t>ジコウ</t>
    </rPh>
    <phoneticPr fontId="1"/>
  </si>
  <si>
    <t>①　充電設備販売会社および工事施工会社</t>
    <rPh sb="2" eb="4">
      <t>ジュウデン</t>
    </rPh>
    <rPh sb="4" eb="6">
      <t>セツビ</t>
    </rPh>
    <rPh sb="6" eb="8">
      <t>ハンバイ</t>
    </rPh>
    <rPh sb="8" eb="10">
      <t>ガイシャ</t>
    </rPh>
    <rPh sb="13" eb="15">
      <t>コウジ</t>
    </rPh>
    <rPh sb="15" eb="17">
      <t>セコウ</t>
    </rPh>
    <rPh sb="17" eb="19">
      <t>ガイシャ</t>
    </rPh>
    <phoneticPr fontId="1"/>
  </si>
  <si>
    <t>・見積書を発行した会社名を入力してください。</t>
    <phoneticPr fontId="1"/>
  </si>
  <si>
    <t>②　見積発行日</t>
    <rPh sb="2" eb="4">
      <t>ミツモリ</t>
    </rPh>
    <rPh sb="4" eb="7">
      <t>ハッコウビ</t>
    </rPh>
    <phoneticPr fontId="1"/>
  </si>
  <si>
    <t>・見積書の発行日を入力してください。</t>
    <rPh sb="1" eb="4">
      <t>ミツモリショ</t>
    </rPh>
    <rPh sb="5" eb="8">
      <t>ハッコウビ</t>
    </rPh>
    <rPh sb="9" eb="11">
      <t>ニュウリョク</t>
    </rPh>
    <phoneticPr fontId="1"/>
  </si>
  <si>
    <t>③　見積有効期限の確認</t>
    <rPh sb="2" eb="4">
      <t>ミツモリ</t>
    </rPh>
    <rPh sb="4" eb="6">
      <t>ユウコウ</t>
    </rPh>
    <rPh sb="6" eb="8">
      <t>キゲン</t>
    </rPh>
    <rPh sb="9" eb="11">
      <t>カクニン</t>
    </rPh>
    <phoneticPr fontId="1"/>
  </si>
  <si>
    <t>・申請時に見積書の有効期限が切れていないことを確認し，チェックをつけてください。</t>
    <rPh sb="1" eb="4">
      <t>シンセイジ</t>
    </rPh>
    <rPh sb="5" eb="7">
      <t>ミツモリ</t>
    </rPh>
    <rPh sb="7" eb="8">
      <t>ショ</t>
    </rPh>
    <rPh sb="9" eb="13">
      <t>ユウコウキゲン</t>
    </rPh>
    <rPh sb="14" eb="15">
      <t>キ</t>
    </rPh>
    <rPh sb="23" eb="25">
      <t>カクニン</t>
    </rPh>
    <phoneticPr fontId="1"/>
  </si>
  <si>
    <t>✓</t>
    <phoneticPr fontId="1"/>
  </si>
  <si>
    <t>記載例）①〇〇会社見積書：充電設備（〇〇円），②〇〇会社見積書：設置工事（〇〇円）</t>
    <rPh sb="0" eb="3">
      <t>キサイレイ</t>
    </rPh>
    <rPh sb="7" eb="9">
      <t>ガイシャ</t>
    </rPh>
    <rPh sb="9" eb="12">
      <t>ミツモリショ</t>
    </rPh>
    <rPh sb="13" eb="15">
      <t>ジュウデン</t>
    </rPh>
    <rPh sb="15" eb="17">
      <t>セツビ</t>
    </rPh>
    <rPh sb="20" eb="21">
      <t>エン</t>
    </rPh>
    <rPh sb="32" eb="34">
      <t>セッチ</t>
    </rPh>
    <rPh sb="34" eb="36">
      <t>コウジ</t>
    </rPh>
    <phoneticPr fontId="1"/>
  </si>
  <si>
    <t>円</t>
  </si>
  <si>
    <t>設置工事の見積総額（①－②）が計算されます。</t>
    <rPh sb="0" eb="2">
      <t>セッチ</t>
    </rPh>
    <rPh sb="2" eb="4">
      <t>コウジ</t>
    </rPh>
    <rPh sb="5" eb="7">
      <t>ミツモリ</t>
    </rPh>
    <rPh sb="7" eb="9">
      <t>ソウガク</t>
    </rPh>
    <rPh sb="15" eb="17">
      <t>ケイサン</t>
    </rPh>
    <phoneticPr fontId="1"/>
  </si>
  <si>
    <t>②充電設備の購入費</t>
    <rPh sb="1" eb="3">
      <t>ジュウデン</t>
    </rPh>
    <rPh sb="3" eb="5">
      <t>セツビ</t>
    </rPh>
    <rPh sb="6" eb="8">
      <t>コウニュウ</t>
    </rPh>
    <rPh sb="8" eb="9">
      <t>ヒ</t>
    </rPh>
    <phoneticPr fontId="1"/>
  </si>
  <si>
    <t>１　申請額の計算</t>
    <rPh sb="2" eb="5">
      <t>シンセイガク</t>
    </rPh>
    <rPh sb="6" eb="8">
      <t>ケイサン</t>
    </rPh>
    <phoneticPr fontId="1"/>
  </si>
  <si>
    <t>⑴　申請額の入力・計算</t>
    <rPh sb="2" eb="5">
      <t>シンセイガク</t>
    </rPh>
    <rPh sb="6" eb="8">
      <t>ニュウリョク</t>
    </rPh>
    <rPh sb="9" eb="11">
      <t>ケイサン</t>
    </rPh>
    <phoneticPr fontId="1"/>
  </si>
  <si>
    <t>　・　計上額が上限額を上回る場合は上限額を入力してください。</t>
    <rPh sb="21" eb="23">
      <t>ニュウリョク</t>
    </rPh>
    <phoneticPr fontId="1"/>
  </si>
  <si>
    <t>金額</t>
    <rPh sb="0" eb="2">
      <t>キンガク</t>
    </rPh>
    <phoneticPr fontId="1"/>
  </si>
  <si>
    <t>各項目</t>
    <rPh sb="0" eb="1">
      <t>カク</t>
    </rPh>
    <rPh sb="1" eb="3">
      <t>コウモク</t>
    </rPh>
    <phoneticPr fontId="1"/>
  </si>
  <si>
    <t>査定額</t>
    <rPh sb="0" eb="3">
      <t>サテイガク</t>
    </rPh>
    <phoneticPr fontId="1"/>
  </si>
  <si>
    <t>　・　工事内容の申告については，別シート（A1～A3，A6～A12，A19）にそれぞれ入力してください。</t>
    <rPh sb="3" eb="5">
      <t>コウジ</t>
    </rPh>
    <rPh sb="5" eb="7">
      <t>ナイヨウ</t>
    </rPh>
    <rPh sb="8" eb="10">
      <t>シンコク</t>
    </rPh>
    <rPh sb="16" eb="17">
      <t>ベツ</t>
    </rPh>
    <rPh sb="43" eb="45">
      <t>ニュウリョク</t>
    </rPh>
    <phoneticPr fontId="1"/>
  </si>
  <si>
    <t>A19　スペース造成工事の申告</t>
    <rPh sb="8" eb="10">
      <t>ゾウセイ</t>
    </rPh>
    <rPh sb="10" eb="12">
      <t>コウジ</t>
    </rPh>
    <rPh sb="13" eb="15">
      <t>シンコク</t>
    </rPh>
    <phoneticPr fontId="1"/>
  </si>
  <si>
    <t>※　以下の点に注意して，必要事項を入力してください。</t>
    <rPh sb="2" eb="4">
      <t>イカ</t>
    </rPh>
    <rPh sb="5" eb="6">
      <t>テン</t>
    </rPh>
    <rPh sb="7" eb="9">
      <t>チュウイ</t>
    </rPh>
    <rPh sb="12" eb="16">
      <t>ヒツヨウジコウ</t>
    </rPh>
    <rPh sb="17" eb="19">
      <t>ニュウリョク</t>
    </rPh>
    <phoneticPr fontId="1"/>
  </si>
  <si>
    <t>・その他については，各申告項目の説明に従い，入力してください。</t>
    <rPh sb="3" eb="4">
      <t>タ</t>
    </rPh>
    <rPh sb="10" eb="11">
      <t>カク</t>
    </rPh>
    <rPh sb="11" eb="13">
      <t>シンコク</t>
    </rPh>
    <rPh sb="13" eb="15">
      <t>コウモク</t>
    </rPh>
    <rPh sb="16" eb="18">
      <t>セツメイ</t>
    </rPh>
    <rPh sb="19" eb="20">
      <t>シタガ</t>
    </rPh>
    <rPh sb="22" eb="24">
      <t>ニュウリョク</t>
    </rPh>
    <phoneticPr fontId="1"/>
  </si>
  <si>
    <t xml:space="preserve">　・特別措置に基づく受電工事費がある場合は，電力会社発行の見積書ではなく，請求書の額を入力して下さい。 
　　ただし，工事施工会社の見積に上記費用が含まれている場合には，入力の必要はありません。 </t>
    <rPh sb="41" eb="42">
      <t>ガク</t>
    </rPh>
    <phoneticPr fontId="1"/>
  </si>
  <si>
    <t>有</t>
    <rPh sb="0" eb="1">
      <t>アリ</t>
    </rPh>
    <phoneticPr fontId="1"/>
  </si>
  <si>
    <t>無</t>
    <rPh sb="0" eb="1">
      <t>ナ</t>
    </rPh>
    <phoneticPr fontId="1"/>
  </si>
  <si>
    <t>有</t>
    <rPh sb="0" eb="1">
      <t>アリ</t>
    </rPh>
    <phoneticPr fontId="1"/>
  </si>
  <si>
    <t>無</t>
    <rPh sb="0" eb="1">
      <t>ナ</t>
    </rPh>
    <phoneticPr fontId="1"/>
  </si>
  <si>
    <t>有</t>
    <rPh sb="0" eb="1">
      <t>アリ</t>
    </rPh>
    <phoneticPr fontId="1"/>
  </si>
  <si>
    <t>無</t>
    <rPh sb="0" eb="1">
      <t>ナ</t>
    </rPh>
    <phoneticPr fontId="1"/>
  </si>
  <si>
    <t>ブレーカー・切替開閉器工事の申告</t>
    <rPh sb="6" eb="7">
      <t>キ</t>
    </rPh>
    <rPh sb="7" eb="8">
      <t>カ</t>
    </rPh>
    <rPh sb="8" eb="11">
      <t>カイヘイキ</t>
    </rPh>
    <rPh sb="11" eb="13">
      <t>コウジ</t>
    </rPh>
    <rPh sb="14" eb="16">
      <t>シンコク</t>
    </rPh>
    <phoneticPr fontId="1"/>
  </si>
  <si>
    <t xml:space="preserve"> 　特別措置にて急速充電設備を設置する契約に関する「申込書」・「請求書または概算見積書」を添付します。</t>
    <rPh sb="2" eb="4">
      <t>トクベツ</t>
    </rPh>
    <rPh sb="4" eb="6">
      <t>ソチ</t>
    </rPh>
    <rPh sb="8" eb="10">
      <t>キュウソク</t>
    </rPh>
    <rPh sb="10" eb="12">
      <t>ジュウデン</t>
    </rPh>
    <rPh sb="12" eb="14">
      <t>セツビ</t>
    </rPh>
    <rPh sb="15" eb="17">
      <t>セッチ</t>
    </rPh>
    <rPh sb="19" eb="21">
      <t>ケイヤク</t>
    </rPh>
    <rPh sb="22" eb="23">
      <t>カン</t>
    </rPh>
    <rPh sb="26" eb="29">
      <t>モウシコミショ</t>
    </rPh>
    <rPh sb="32" eb="35">
      <t>セイキュウショ</t>
    </rPh>
    <rPh sb="38" eb="40">
      <t>ガイサン</t>
    </rPh>
    <rPh sb="40" eb="43">
      <t>ミツモリショ</t>
    </rPh>
    <rPh sb="45" eb="47">
      <t>テンプ</t>
    </rPh>
    <phoneticPr fontId="1"/>
  </si>
  <si>
    <t>○　スペース造成工事を申告する場合は下記項目を入力して下さい。</t>
    <rPh sb="6" eb="8">
      <t>ゾウセイ</t>
    </rPh>
    <rPh sb="8" eb="10">
      <t>コウジ</t>
    </rPh>
    <rPh sb="11" eb="13">
      <t>シンコク</t>
    </rPh>
    <rPh sb="15" eb="17">
      <t>バアイ</t>
    </rPh>
    <rPh sb="18" eb="20">
      <t>カキ</t>
    </rPh>
    <rPh sb="20" eb="22">
      <t>コウモク</t>
    </rPh>
    <rPh sb="23" eb="25">
      <t>ニュウリョク</t>
    </rPh>
    <rPh sb="27" eb="28">
      <t>クダ</t>
    </rPh>
    <phoneticPr fontId="1"/>
  </si>
  <si>
    <t>スペース造成が必要な理由</t>
    <phoneticPr fontId="1"/>
  </si>
  <si>
    <t>線種（IV，CV，VVF）</t>
    <rPh sb="0" eb="1">
      <t>セン</t>
    </rPh>
    <phoneticPr fontId="1"/>
  </si>
  <si>
    <t>・堀削する際の路面情報を入力してください。
（アスファルト・コンクリート，土・砂利）</t>
    <rPh sb="37" eb="38">
      <t>ツチ</t>
    </rPh>
    <rPh sb="39" eb="41">
      <t>ジャリ</t>
    </rPh>
    <phoneticPr fontId="1"/>
  </si>
  <si>
    <t>・電柱の材質を入力してください。</t>
    <phoneticPr fontId="1"/>
  </si>
  <si>
    <t>材質（コンクリート製，樹脂製）</t>
    <rPh sb="0" eb="2">
      <t>ザイシツ</t>
    </rPh>
    <rPh sb="9" eb="10">
      <t>セイ</t>
    </rPh>
    <rPh sb="11" eb="14">
      <t>ジュシセイ</t>
    </rPh>
    <phoneticPr fontId="1"/>
  </si>
  <si>
    <t>材質（コンクリート，鋼管）</t>
    <rPh sb="0" eb="2">
      <t>ザイシツ</t>
    </rPh>
    <phoneticPr fontId="1"/>
  </si>
  <si>
    <t>・設置する場所を入力してください。
（例：公道の入口）</t>
    <phoneticPr fontId="1"/>
  </si>
  <si>
    <t>案内板の設置場所</t>
    <rPh sb="0" eb="3">
      <t>アンナイバン</t>
    </rPh>
    <rPh sb="4" eb="6">
      <t>セッチ</t>
    </rPh>
    <rPh sb="6" eb="8">
      <t>バショ</t>
    </rPh>
    <phoneticPr fontId="1"/>
  </si>
  <si>
    <t>・案内板のサイズ，地上の高さ，数量を入力してください。</t>
    <rPh sb="1" eb="3">
      <t>アンナイ</t>
    </rPh>
    <rPh sb="3" eb="4">
      <t>バン</t>
    </rPh>
    <phoneticPr fontId="1"/>
  </si>
  <si>
    <t>・料金の徴収方法を入力してください。
(現金，クレジットカード，電子マネーカード，認証式カード，その他)</t>
    <rPh sb="1" eb="3">
      <t>リョウキン</t>
    </rPh>
    <rPh sb="4" eb="6">
      <t>チョウシュウ</t>
    </rPh>
    <rPh sb="6" eb="8">
      <t>ホウホウ</t>
    </rPh>
    <rPh sb="9" eb="11">
      <t>ニュウリョク</t>
    </rPh>
    <rPh sb="20" eb="22">
      <t>ゲンキン</t>
    </rPh>
    <rPh sb="32" eb="34">
      <t>デンシ</t>
    </rPh>
    <rPh sb="41" eb="44">
      <t>ニンショウシキ</t>
    </rPh>
    <rPh sb="50" eb="51">
      <t>タ</t>
    </rPh>
    <phoneticPr fontId="1"/>
  </si>
  <si>
    <t>・料金の徴収単位を入力してください。
（１回，１分，５分，15分，30分，１時間，kW，月，その他）</t>
    <rPh sb="1" eb="3">
      <t>リョウキン</t>
    </rPh>
    <rPh sb="4" eb="6">
      <t>チョウシュウ</t>
    </rPh>
    <rPh sb="6" eb="8">
      <t>タンイ</t>
    </rPh>
    <rPh sb="9" eb="11">
      <t>ニュウリョク</t>
    </rPh>
    <rPh sb="21" eb="22">
      <t>カイ</t>
    </rPh>
    <rPh sb="24" eb="25">
      <t>フン</t>
    </rPh>
    <rPh sb="27" eb="28">
      <t>フン</t>
    </rPh>
    <rPh sb="31" eb="32">
      <t>フン</t>
    </rPh>
    <rPh sb="35" eb="36">
      <t>フン</t>
    </rPh>
    <rPh sb="38" eb="40">
      <t>ジカン</t>
    </rPh>
    <rPh sb="44" eb="45">
      <t>ツキ</t>
    </rPh>
    <rPh sb="48" eb="49">
      <t>タ</t>
    </rPh>
    <phoneticPr fontId="1"/>
  </si>
  <si>
    <t>①　案内板は公道から視認可能な場所です。</t>
    <phoneticPr fontId="1"/>
  </si>
  <si>
    <t>理由</t>
    <phoneticPr fontId="1"/>
  </si>
  <si>
    <t>×</t>
    <phoneticPr fontId="1"/>
  </si>
  <si>
    <t>横（mm）</t>
    <rPh sb="0" eb="1">
      <t>ヨコ</t>
    </rPh>
    <phoneticPr fontId="1"/>
  </si>
  <si>
    <t>縦（mm）</t>
    <rPh sb="0" eb="1">
      <t>タテ</t>
    </rPh>
    <phoneticPr fontId="1"/>
  </si>
  <si>
    <t>　上記で③を選択した場合、案内板の寸法及び、理由を入力して下さい。</t>
    <phoneticPr fontId="1"/>
  </si>
  <si>
    <t>⑷　充電設備防護用部材等</t>
    <rPh sb="11" eb="12">
      <t>トウ</t>
    </rPh>
    <phoneticPr fontId="1"/>
  </si>
  <si>
    <t>　○　急速充電設備を設置する場合は，①を確認後，チェックしてください。</t>
    <rPh sb="3" eb="5">
      <t>キュウソク</t>
    </rPh>
    <rPh sb="5" eb="7">
      <t>ジュウデン</t>
    </rPh>
    <rPh sb="7" eb="9">
      <t>セツビ</t>
    </rPh>
    <rPh sb="10" eb="12">
      <t>セッチ</t>
    </rPh>
    <rPh sb="14" eb="16">
      <t>バアイ</t>
    </rPh>
    <rPh sb="20" eb="22">
      <t>カクニン</t>
    </rPh>
    <rPh sb="22" eb="23">
      <t>ゴ</t>
    </rPh>
    <phoneticPr fontId="1"/>
  </si>
  <si>
    <t>　○　充電スペース，駐車スペース等について，①，②で該当する項目にチェックしてください。</t>
    <rPh sb="3" eb="5">
      <t>ジュウデン</t>
    </rPh>
    <rPh sb="10" eb="12">
      <t>チュウシャ</t>
    </rPh>
    <rPh sb="16" eb="17">
      <t>トウ</t>
    </rPh>
    <phoneticPr fontId="1"/>
  </si>
  <si>
    <t>④案内板のデザインは東京電力登録商標です。</t>
    <phoneticPr fontId="1"/>
  </si>
  <si>
    <t>②　案内板の寸法は，縦500mm × 横500mm以上です。</t>
    <phoneticPr fontId="1"/>
  </si>
  <si>
    <t>③　案内板の寸法は，縦500mm × 横500mm未満です。</t>
    <phoneticPr fontId="1"/>
  </si>
  <si>
    <t>　○　案内版について，①～⑤で該当する項目にチェックしてください。（②，③と④，⑤はどちらかを選択）</t>
    <rPh sb="3" eb="6">
      <t>アンナイバン</t>
    </rPh>
    <rPh sb="15" eb="17">
      <t>ガイトウ</t>
    </rPh>
    <rPh sb="19" eb="21">
      <t>コウモク</t>
    </rPh>
    <rPh sb="47" eb="49">
      <t>センタク</t>
    </rPh>
    <phoneticPr fontId="1"/>
  </si>
  <si>
    <t>①　充電設備等を稼働せしめるために必要な電気容量を確保し運用します。</t>
    <phoneticPr fontId="1"/>
  </si>
  <si>
    <t>　○　充電設備の稼働について，①を確認後，チェックしてください。</t>
    <rPh sb="3" eb="5">
      <t>ジュウデン</t>
    </rPh>
    <rPh sb="5" eb="7">
      <t>セツビ</t>
    </rPh>
    <rPh sb="8" eb="10">
      <t>カドウ</t>
    </rPh>
    <rPh sb="17" eb="19">
      <t>カクニン</t>
    </rPh>
    <rPh sb="19" eb="20">
      <t>ゴ</t>
    </rPh>
    <phoneticPr fontId="1"/>
  </si>
  <si>
    <t>　○　課金機能の有無を選択してください。</t>
    <rPh sb="3" eb="5">
      <t>カキン</t>
    </rPh>
    <rPh sb="5" eb="7">
      <t>キノウ</t>
    </rPh>
    <rPh sb="8" eb="10">
      <t>ウム</t>
    </rPh>
    <rPh sb="11" eb="13">
      <t>センタク</t>
    </rPh>
    <phoneticPr fontId="1"/>
  </si>
  <si>
    <t>　○　課金機の種類を選択してください。</t>
    <rPh sb="3" eb="5">
      <t>カキン</t>
    </rPh>
    <rPh sb="5" eb="6">
      <t>キ</t>
    </rPh>
    <rPh sb="7" eb="9">
      <t>シュルイ</t>
    </rPh>
    <rPh sb="10" eb="12">
      <t>センタク</t>
    </rPh>
    <phoneticPr fontId="1"/>
  </si>
  <si>
    <t>　○　誰もが利用できるための利用方法を記入してください。</t>
    <phoneticPr fontId="1"/>
  </si>
  <si>
    <t>⑶　利用方法の記入</t>
    <rPh sb="2" eb="4">
      <t>リヨウ</t>
    </rPh>
    <rPh sb="4" eb="6">
      <t>ホウホウ</t>
    </rPh>
    <rPh sb="7" eb="9">
      <t>キニュウ</t>
    </rPh>
    <phoneticPr fontId="1"/>
  </si>
  <si>
    <t>　○　会員制の場合，非会員が利用するための利用方法を記入してください。</t>
    <phoneticPr fontId="1"/>
  </si>
  <si>
    <t>⑷　非会員の利用方法</t>
    <rPh sb="2" eb="5">
      <t>ヒカイイン</t>
    </rPh>
    <rPh sb="6" eb="8">
      <t>リヨウ</t>
    </rPh>
    <rPh sb="8" eb="10">
      <t>ホウホウ</t>
    </rPh>
    <phoneticPr fontId="1"/>
  </si>
  <si>
    <t>　○　利用料金の有無を選択してください。</t>
    <rPh sb="3" eb="5">
      <t>リヨウ</t>
    </rPh>
    <rPh sb="5" eb="7">
      <t>リョウキン</t>
    </rPh>
    <rPh sb="8" eb="10">
      <t>ウム</t>
    </rPh>
    <rPh sb="11" eb="13">
      <t>センタク</t>
    </rPh>
    <phoneticPr fontId="1"/>
  </si>
  <si>
    <r>
      <t>⑤　各見積書の金額</t>
    </r>
    <r>
      <rPr>
        <sz val="14"/>
        <color indexed="8"/>
        <rFont val="ＭＳ ゴシック"/>
        <family val="3"/>
        <charset val="128"/>
      </rPr>
      <t>と対象となる内容を入力してください。
　　なお，対象となる内容は「充電設備」，「設置工事」，「特別措置」です。</t>
    </r>
    <rPh sb="18" eb="20">
      <t>ニュウリョク</t>
    </rPh>
    <phoneticPr fontId="1"/>
  </si>
  <si>
    <t>　見積書の有効期限を確認しました。</t>
    <phoneticPr fontId="1"/>
  </si>
  <si>
    <t>充電設備の見積総額を入力してください。（税抜き）</t>
    <rPh sb="0" eb="2">
      <t>ジュウデン</t>
    </rPh>
    <rPh sb="2" eb="4">
      <t>セツビ</t>
    </rPh>
    <rPh sb="5" eb="7">
      <t>ミツモリ</t>
    </rPh>
    <rPh sb="7" eb="9">
      <t>ソウガク</t>
    </rPh>
    <rPh sb="10" eb="12">
      <t>ニュウリョク</t>
    </rPh>
    <rPh sb="20" eb="21">
      <t>ゼイ</t>
    </rPh>
    <rPh sb="21" eb="22">
      <t>ヌ</t>
    </rPh>
    <phoneticPr fontId="1"/>
  </si>
  <si>
    <t>○　各種工事の見積額，上限額，計上額及び工事内容の申告について入力してください。（税抜き）</t>
    <rPh sb="2" eb="4">
      <t>カクシュ</t>
    </rPh>
    <rPh sb="4" eb="6">
      <t>コウジ</t>
    </rPh>
    <rPh sb="7" eb="9">
      <t>ミツ</t>
    </rPh>
    <rPh sb="9" eb="10">
      <t>ガク</t>
    </rPh>
    <rPh sb="11" eb="13">
      <t>ジョウゲン</t>
    </rPh>
    <rPh sb="13" eb="14">
      <t>ガク</t>
    </rPh>
    <rPh sb="15" eb="17">
      <t>ケイジョウ</t>
    </rPh>
    <rPh sb="17" eb="18">
      <t>ガク</t>
    </rPh>
    <rPh sb="18" eb="19">
      <t>オヨ</t>
    </rPh>
    <rPh sb="20" eb="22">
      <t>コウジ</t>
    </rPh>
    <rPh sb="22" eb="24">
      <t>ナイヨウ</t>
    </rPh>
    <rPh sb="25" eb="27">
      <t>シンコク</t>
    </rPh>
    <rPh sb="31" eb="33">
      <t>ニュウリョク</t>
    </rPh>
    <rPh sb="41" eb="42">
      <t>ゼイ</t>
    </rPh>
    <rPh sb="42" eb="43">
      <t>ヌ</t>
    </rPh>
    <phoneticPr fontId="1"/>
  </si>
  <si>
    <t>　　　（それぞれの項目を選択すると，各シートに移動します。）</t>
    <rPh sb="9" eb="11">
      <t>コウモク</t>
    </rPh>
    <rPh sb="12" eb="14">
      <t>センタク</t>
    </rPh>
    <rPh sb="18" eb="19">
      <t>カク</t>
    </rPh>
    <rPh sb="23" eb="25">
      <t>イドウ</t>
    </rPh>
    <phoneticPr fontId="1"/>
  </si>
  <si>
    <t>　○　急速充電設備を設置する場合は，同一敷地内複数契約を可能とする特別措置を利用するか選択してください。</t>
    <rPh sb="3" eb="5">
      <t>キュウソク</t>
    </rPh>
    <rPh sb="5" eb="7">
      <t>ジュウデン</t>
    </rPh>
    <rPh sb="7" eb="9">
      <t>セツビ</t>
    </rPh>
    <rPh sb="10" eb="12">
      <t>セッチ</t>
    </rPh>
    <rPh sb="14" eb="16">
      <t>バアイ</t>
    </rPh>
    <rPh sb="18" eb="20">
      <t>ドウイツ</t>
    </rPh>
    <rPh sb="43" eb="45">
      <t>センタク</t>
    </rPh>
    <phoneticPr fontId="1"/>
  </si>
  <si>
    <t>①　利用する</t>
    <rPh sb="2" eb="4">
      <t>リヨウ</t>
    </rPh>
    <phoneticPr fontId="1"/>
  </si>
  <si>
    <t>②　利用しない</t>
    <rPh sb="2" eb="4">
      <t>リヨウ</t>
    </rPh>
    <phoneticPr fontId="1"/>
  </si>
  <si>
    <t>　※①を選択した場合，該当項目にチェックしてください。</t>
    <rPh sb="4" eb="6">
      <t>センタク</t>
    </rPh>
    <rPh sb="8" eb="10">
      <t>バアイ</t>
    </rPh>
    <rPh sb="11" eb="13">
      <t>ガイトウ</t>
    </rPh>
    <rPh sb="13" eb="15">
      <t>コウモク</t>
    </rPh>
    <phoneticPr fontId="1"/>
  </si>
  <si>
    <t>・基礎種別で「コンクリート現場打ち」を選択した場合は，配筋種別を入力してください。（メッシュ配筋，鉄筋，なし　等）</t>
    <rPh sb="1" eb="3">
      <t>キソ</t>
    </rPh>
    <rPh sb="3" eb="5">
      <t>シュベツ</t>
    </rPh>
    <rPh sb="13" eb="15">
      <t>ゲンバ</t>
    </rPh>
    <rPh sb="15" eb="16">
      <t>ウ</t>
    </rPh>
    <rPh sb="19" eb="21">
      <t>センタク</t>
    </rPh>
    <rPh sb="23" eb="25">
      <t>バアイ</t>
    </rPh>
    <rPh sb="27" eb="29">
      <t>ハイキン</t>
    </rPh>
    <rPh sb="29" eb="31">
      <t>シュベツ</t>
    </rPh>
    <rPh sb="32" eb="34">
      <t>ニュウリョク</t>
    </rPh>
    <rPh sb="46" eb="48">
      <t>ハイキン</t>
    </rPh>
    <rPh sb="49" eb="51">
      <t>テッキン</t>
    </rPh>
    <rPh sb="55" eb="56">
      <t>トウ</t>
    </rPh>
    <phoneticPr fontId="1"/>
  </si>
  <si>
    <t>・線種を入力してください。（CVTはCVを入力し，芯数を３としてください。）</t>
    <rPh sb="1" eb="3">
      <t>センシュ</t>
    </rPh>
    <rPh sb="4" eb="6">
      <t>ニュウリョク</t>
    </rPh>
    <rPh sb="21" eb="23">
      <t>ニュウリョク</t>
    </rPh>
    <rPh sb="25" eb="27">
      <t>シンスウ</t>
    </rPh>
    <phoneticPr fontId="1"/>
  </si>
  <si>
    <t>・配線の断面積(SQ)を入力してください。線種がVVFの場合，単位は導体直径(mm)</t>
    <rPh sb="1" eb="3">
      <t>ハイセン</t>
    </rPh>
    <rPh sb="4" eb="7">
      <t>ダンメンセキ</t>
    </rPh>
    <rPh sb="12" eb="14">
      <t>ニュウリョク</t>
    </rPh>
    <rPh sb="21" eb="23">
      <t>センシュ</t>
    </rPh>
    <rPh sb="28" eb="30">
      <t>バアイ</t>
    </rPh>
    <rPh sb="31" eb="33">
      <t>タンイ</t>
    </rPh>
    <rPh sb="34" eb="36">
      <t>ドウタイ</t>
    </rPh>
    <rPh sb="36" eb="38">
      <t>チョッケイ</t>
    </rPh>
    <phoneticPr fontId="1"/>
  </si>
  <si>
    <t>・芯数を入力してください。</t>
    <rPh sb="1" eb="3">
      <t>シンスウ</t>
    </rPh>
    <rPh sb="4" eb="6">
      <t>ニュウリョク</t>
    </rPh>
    <phoneticPr fontId="1"/>
  </si>
  <si>
    <t>・長さを入力してください。</t>
    <rPh sb="1" eb="2">
      <t>ナガ</t>
    </rPh>
    <rPh sb="4" eb="6">
      <t>ニュウリョク</t>
    </rPh>
    <phoneticPr fontId="1"/>
  </si>
  <si>
    <t>・設置工事補助金申請額に”含む”通信線の長さの合計を入力して下さい。</t>
    <rPh sb="1" eb="3">
      <t>セッチ</t>
    </rPh>
    <rPh sb="3" eb="5">
      <t>コウジ</t>
    </rPh>
    <rPh sb="5" eb="8">
      <t>ホジョキン</t>
    </rPh>
    <rPh sb="8" eb="10">
      <t>シンセイ</t>
    </rPh>
    <rPh sb="10" eb="11">
      <t>ガク</t>
    </rPh>
    <rPh sb="13" eb="14">
      <t>フク</t>
    </rPh>
    <rPh sb="16" eb="19">
      <t>ツウシンセン</t>
    </rPh>
    <rPh sb="20" eb="21">
      <t>ナガ</t>
    </rPh>
    <rPh sb="23" eb="25">
      <t>ゴウケイ</t>
    </rPh>
    <rPh sb="26" eb="28">
      <t>ニュウリョク</t>
    </rPh>
    <rPh sb="30" eb="31">
      <t>クダ</t>
    </rPh>
    <phoneticPr fontId="1"/>
  </si>
  <si>
    <t>・設置工事補助金申請額に”含めない”通信線の長さの合計を入力して下さい。</t>
    <rPh sb="13" eb="14">
      <t>フク</t>
    </rPh>
    <phoneticPr fontId="1"/>
  </si>
  <si>
    <t>申請額に“含む”通信線長の合計
（単位：ｍ）</t>
    <rPh sb="0" eb="3">
      <t>シンセイガク</t>
    </rPh>
    <rPh sb="5" eb="6">
      <t>フク</t>
    </rPh>
    <rPh sb="8" eb="10">
      <t>ツウシン</t>
    </rPh>
    <rPh sb="10" eb="11">
      <t>セン</t>
    </rPh>
    <rPh sb="11" eb="12">
      <t>チョウ</t>
    </rPh>
    <rPh sb="13" eb="15">
      <t>ゴウケイ</t>
    </rPh>
    <rPh sb="17" eb="19">
      <t>タンイ</t>
    </rPh>
    <phoneticPr fontId="1"/>
  </si>
  <si>
    <t>申請額に“含めない”通信線長の合計（単位：ｍ）</t>
    <rPh sb="0" eb="3">
      <t>シンセイガク</t>
    </rPh>
    <rPh sb="5" eb="6">
      <t>フク</t>
    </rPh>
    <rPh sb="10" eb="12">
      <t>ツウシン</t>
    </rPh>
    <rPh sb="12" eb="13">
      <t>セン</t>
    </rPh>
    <rPh sb="13" eb="14">
      <t>チョウ</t>
    </rPh>
    <rPh sb="15" eb="17">
      <t>ゴウケイ</t>
    </rPh>
    <rPh sb="18" eb="20">
      <t>タンイ</t>
    </rPh>
    <phoneticPr fontId="1"/>
  </si>
  <si>
    <t>・申告する配管の径（呼び径：Ａ呼称）を入力して下さい。</t>
    <rPh sb="1" eb="3">
      <t>シンコク</t>
    </rPh>
    <rPh sb="5" eb="7">
      <t>ハイカン</t>
    </rPh>
    <rPh sb="8" eb="9">
      <t>ケイ</t>
    </rPh>
    <rPh sb="10" eb="11">
      <t>ヨ</t>
    </rPh>
    <rPh sb="12" eb="13">
      <t>ケイ</t>
    </rPh>
    <rPh sb="15" eb="17">
      <t>コショウ</t>
    </rPh>
    <rPh sb="19" eb="21">
      <t>ニュウリョク</t>
    </rPh>
    <rPh sb="23" eb="24">
      <t>クダ</t>
    </rPh>
    <phoneticPr fontId="1"/>
  </si>
  <si>
    <t>・申告する配線の種別・用途を入力してください。(金属製，合成樹脂＿露出，合成樹脂＿埋設）</t>
    <rPh sb="1" eb="3">
      <t>シンコク</t>
    </rPh>
    <rPh sb="14" eb="16">
      <t>ニュウリョク</t>
    </rPh>
    <rPh sb="24" eb="27">
      <t>キンゾクセイ</t>
    </rPh>
    <rPh sb="28" eb="30">
      <t>ゴウセイ</t>
    </rPh>
    <rPh sb="30" eb="32">
      <t>ジュシ</t>
    </rPh>
    <rPh sb="33" eb="35">
      <t>ロシュツ</t>
    </rPh>
    <rPh sb="36" eb="38">
      <t>ゴウセイ</t>
    </rPh>
    <rPh sb="38" eb="40">
      <t>ジュシ</t>
    </rPh>
    <rPh sb="41" eb="43">
      <t>マイセツ</t>
    </rPh>
    <phoneticPr fontId="1"/>
  </si>
  <si>
    <t>・上記配管の長さを入力して下さい。
（小数点以下第一位有効）</t>
    <rPh sb="1" eb="3">
      <t>ジョウキ</t>
    </rPh>
    <rPh sb="3" eb="5">
      <t>ハイカン</t>
    </rPh>
    <rPh sb="6" eb="7">
      <t>ナガ</t>
    </rPh>
    <rPh sb="9" eb="11">
      <t>ニュウリョク</t>
    </rPh>
    <rPh sb="13" eb="14">
      <t>クダ</t>
    </rPh>
    <phoneticPr fontId="1"/>
  </si>
  <si>
    <t>配管の長さ（単位：ｍ）</t>
    <rPh sb="0" eb="2">
      <t>ハイカン</t>
    </rPh>
    <rPh sb="3" eb="4">
      <t>ナガ</t>
    </rPh>
    <rPh sb="6" eb="8">
      <t>タンイ</t>
    </rPh>
    <phoneticPr fontId="1"/>
  </si>
  <si>
    <t>・上記配管に収めるするケーブルの線種を入力してください。（例：CV5.5sq-3c）</t>
    <rPh sb="1" eb="3">
      <t>ジョウキ</t>
    </rPh>
    <rPh sb="3" eb="5">
      <t>ハイカン</t>
    </rPh>
    <rPh sb="6" eb="7">
      <t>オサ</t>
    </rPh>
    <phoneticPr fontId="1"/>
  </si>
  <si>
    <t>・ブレーカー・切替開閉器の定格電流を入力してください。</t>
    <rPh sb="7" eb="8">
      <t>キ</t>
    </rPh>
    <rPh sb="8" eb="9">
      <t>カ</t>
    </rPh>
    <rPh sb="9" eb="12">
      <t>カイヘイキ</t>
    </rPh>
    <rPh sb="18" eb="20">
      <t>ニュウリョク</t>
    </rPh>
    <phoneticPr fontId="1"/>
  </si>
  <si>
    <t>・上記ブレーカー・切替開閉器の数量を入力してください。</t>
    <rPh sb="1" eb="3">
      <t>ジョウキ</t>
    </rPh>
    <rPh sb="9" eb="11">
      <t>キリカエ</t>
    </rPh>
    <rPh sb="11" eb="14">
      <t>カイヘイキ</t>
    </rPh>
    <rPh sb="15" eb="17">
      <t>スウリョウ</t>
    </rPh>
    <rPh sb="18" eb="20">
      <t>ニュウリョク</t>
    </rPh>
    <phoneticPr fontId="1"/>
  </si>
  <si>
    <t>・上記ブレーカー・切替開閉器を設置する盤名称を入力してください。</t>
    <rPh sb="1" eb="3">
      <t>ジョウキ</t>
    </rPh>
    <rPh sb="15" eb="17">
      <t>セッチ</t>
    </rPh>
    <rPh sb="19" eb="20">
      <t>バン</t>
    </rPh>
    <rPh sb="20" eb="22">
      <t>メイショウ</t>
    </rPh>
    <rPh sb="23" eb="25">
      <t>ニュウリョク</t>
    </rPh>
    <phoneticPr fontId="1"/>
  </si>
  <si>
    <t>設置目的の入力</t>
    <rPh sb="0" eb="2">
      <t>セッチ</t>
    </rPh>
    <rPh sb="2" eb="4">
      <t>モクテキ</t>
    </rPh>
    <rPh sb="5" eb="7">
      <t>ニュウリョク</t>
    </rPh>
    <phoneticPr fontId="1"/>
  </si>
  <si>
    <t>・上記ブレーカー・切替開閉器を設置する目的を入力してください。(例：新設盤の主幹等)</t>
    <rPh sb="1" eb="3">
      <t>ジョウキ</t>
    </rPh>
    <rPh sb="15" eb="17">
      <t>セッチ</t>
    </rPh>
    <rPh sb="19" eb="21">
      <t>モクテキ</t>
    </rPh>
    <rPh sb="22" eb="24">
      <t>ニュウリョク</t>
    </rPh>
    <phoneticPr fontId="1"/>
  </si>
  <si>
    <t>・分電盤の任意名称を入力してください。
（例：EV専用分電盤）</t>
    <rPh sb="1" eb="4">
      <t>ブンデンバン</t>
    </rPh>
    <phoneticPr fontId="1"/>
  </si>
  <si>
    <t>・堀削する長さ，ふかさ，幅を入力してください。</t>
    <phoneticPr fontId="1"/>
  </si>
  <si>
    <t>数量（単位：本）</t>
    <rPh sb="0" eb="2">
      <t>スウリョウ</t>
    </rPh>
    <rPh sb="3" eb="5">
      <t>タンイ</t>
    </rPh>
    <rPh sb="6" eb="7">
      <t>ホン</t>
    </rPh>
    <phoneticPr fontId="1"/>
  </si>
  <si>
    <t>数量（単位：個）</t>
    <rPh sb="0" eb="2">
      <t>スウリョウ</t>
    </rPh>
    <rPh sb="3" eb="5">
      <t>タンイ</t>
    </rPh>
    <rPh sb="6" eb="7">
      <t>コ</t>
    </rPh>
    <phoneticPr fontId="1"/>
  </si>
  <si>
    <t>・カタログ等に記載されている本体のメーカー名を入力してください。</t>
    <rPh sb="5" eb="6">
      <t>トウ</t>
    </rPh>
    <rPh sb="7" eb="9">
      <t>キサイ</t>
    </rPh>
    <rPh sb="14" eb="16">
      <t>ホンタイ</t>
    </rPh>
    <rPh sb="21" eb="22">
      <t>メイ</t>
    </rPh>
    <rPh sb="23" eb="25">
      <t>ニュウリョク</t>
    </rPh>
    <phoneticPr fontId="1"/>
  </si>
  <si>
    <t>・カタログ等に記載されている本体の商品名・形式・呼称を入力してください。</t>
    <rPh sb="17" eb="19">
      <t>ショウヒン</t>
    </rPh>
    <rPh sb="19" eb="20">
      <t>メイ</t>
    </rPh>
    <rPh sb="21" eb="23">
      <t>ケイシキ</t>
    </rPh>
    <rPh sb="24" eb="26">
      <t>コショウ</t>
    </rPh>
    <phoneticPr fontId="1"/>
  </si>
  <si>
    <t>・見積価格（単価）を入力してください。</t>
    <rPh sb="1" eb="3">
      <t>ミツモリ</t>
    </rPh>
    <rPh sb="3" eb="5">
      <t>カカク</t>
    </rPh>
    <rPh sb="6" eb="8">
      <t>タンカ</t>
    </rPh>
    <rPh sb="10" eb="12">
      <t>ニュウリョク</t>
    </rPh>
    <phoneticPr fontId="1"/>
  </si>
  <si>
    <t>・数量を入力してください。</t>
    <rPh sb="1" eb="3">
      <t>スウリョウ</t>
    </rPh>
    <rPh sb="4" eb="6">
      <t>ニュウリョク</t>
    </rPh>
    <phoneticPr fontId="1"/>
  </si>
  <si>
    <t>・課金用デバイスを設置する理由（目的）を入力してください。</t>
    <rPh sb="1" eb="3">
      <t>カキン</t>
    </rPh>
    <rPh sb="3" eb="4">
      <t>ヨウ</t>
    </rPh>
    <rPh sb="9" eb="11">
      <t>セッチ</t>
    </rPh>
    <rPh sb="13" eb="15">
      <t>リユウ</t>
    </rPh>
    <rPh sb="16" eb="18">
      <t>モクテキ</t>
    </rPh>
    <rPh sb="20" eb="22">
      <t>ニュウリョク</t>
    </rPh>
    <phoneticPr fontId="1"/>
  </si>
  <si>
    <t>・デマンドコントローラー本体のメーカー名，商品名等，購入価格，数量を入力してください。</t>
    <rPh sb="21" eb="24">
      <t>ショウヒンメイ</t>
    </rPh>
    <rPh sb="24" eb="25">
      <t>トウ</t>
    </rPh>
    <phoneticPr fontId="1"/>
  </si>
  <si>
    <t>・デマンドコントローラーを設置する理由とコントロールする設備について入力してください。</t>
    <rPh sb="13" eb="15">
      <t>セッチ</t>
    </rPh>
    <rPh sb="17" eb="19">
      <t>リユウ</t>
    </rPh>
    <rPh sb="28" eb="30">
      <t>セツビ</t>
    </rPh>
    <rPh sb="34" eb="36">
      <t>ニュウリョク</t>
    </rPh>
    <phoneticPr fontId="1"/>
  </si>
  <si>
    <t>・設置する案内板のタイプを入力してください。
（シート・シール等，アルミ板等，
　新規ポール＋アルミ板（片面取付），
　アルミ板等，新規ポール＋アルミ板（両面取
　付））</t>
    <rPh sb="13" eb="15">
      <t>ニュウリョク</t>
    </rPh>
    <rPh sb="31" eb="32">
      <t>トウ</t>
    </rPh>
    <rPh sb="36" eb="37">
      <t>バン</t>
    </rPh>
    <rPh sb="37" eb="38">
      <t>トウ</t>
    </rPh>
    <rPh sb="41" eb="43">
      <t>シンキ</t>
    </rPh>
    <rPh sb="50" eb="51">
      <t>イタ</t>
    </rPh>
    <rPh sb="52" eb="54">
      <t>カタメン</t>
    </rPh>
    <rPh sb="54" eb="55">
      <t>ト</t>
    </rPh>
    <rPh sb="55" eb="56">
      <t>ツ</t>
    </rPh>
    <rPh sb="77" eb="79">
      <t>リョウメン</t>
    </rPh>
    <phoneticPr fontId="1"/>
  </si>
  <si>
    <t>地上から板面下部の高さ（単位：ｍｍ）</t>
    <rPh sb="0" eb="2">
      <t>チジョウ</t>
    </rPh>
    <rPh sb="4" eb="5">
      <t>イタ</t>
    </rPh>
    <rPh sb="5" eb="6">
      <t>メン</t>
    </rPh>
    <rPh sb="6" eb="8">
      <t>カブ</t>
    </rPh>
    <rPh sb="9" eb="10">
      <t>タカ</t>
    </rPh>
    <rPh sb="12" eb="14">
      <t>タンイ</t>
    </rPh>
    <phoneticPr fontId="1"/>
  </si>
  <si>
    <t>・路面表示のサイズを入力してください。</t>
    <phoneticPr fontId="1"/>
  </si>
  <si>
    <t>・種別の選択で貼付，溶融の場合は"枚"単位，文字の場合は"箇所数"単位で入力してください。</t>
    <rPh sb="1" eb="3">
      <t>シュベツ</t>
    </rPh>
    <rPh sb="4" eb="6">
      <t>センタク</t>
    </rPh>
    <rPh sb="7" eb="9">
      <t>チョウフ</t>
    </rPh>
    <rPh sb="10" eb="12">
      <t>ヨウユウ</t>
    </rPh>
    <rPh sb="13" eb="15">
      <t>バアイ</t>
    </rPh>
    <rPh sb="17" eb="18">
      <t>マイ</t>
    </rPh>
    <rPh sb="19" eb="21">
      <t>タンイ</t>
    </rPh>
    <rPh sb="22" eb="24">
      <t>モジ</t>
    </rPh>
    <rPh sb="25" eb="27">
      <t>バアイ</t>
    </rPh>
    <rPh sb="29" eb="31">
      <t>カショ</t>
    </rPh>
    <rPh sb="31" eb="32">
      <t>スウ</t>
    </rPh>
    <rPh sb="33" eb="35">
      <t>タンイ</t>
    </rPh>
    <rPh sb="36" eb="38">
      <t>ニュウリョク</t>
    </rPh>
    <phoneticPr fontId="1"/>
  </si>
  <si>
    <t>・カタログ等に記載されている屋根本体のメーカー名を入力してください。</t>
    <rPh sb="5" eb="6">
      <t>トウ</t>
    </rPh>
    <rPh sb="7" eb="9">
      <t>キサイ</t>
    </rPh>
    <rPh sb="14" eb="16">
      <t>ヤネ</t>
    </rPh>
    <rPh sb="16" eb="18">
      <t>ホンタイ</t>
    </rPh>
    <rPh sb="23" eb="24">
      <t>メイ</t>
    </rPh>
    <rPh sb="25" eb="27">
      <t>ニュウリョク</t>
    </rPh>
    <phoneticPr fontId="1"/>
  </si>
  <si>
    <t>・カタログ等に記載されている屋根本体の商品名・型式・呼称を入力してください。</t>
    <rPh sb="5" eb="6">
      <t>トウ</t>
    </rPh>
    <rPh sb="7" eb="9">
      <t>キサイ</t>
    </rPh>
    <rPh sb="14" eb="16">
      <t>ヤネ</t>
    </rPh>
    <rPh sb="16" eb="18">
      <t>ホンタイ</t>
    </rPh>
    <rPh sb="19" eb="22">
      <t>ショウヒンメイ</t>
    </rPh>
    <rPh sb="23" eb="25">
      <t>カタシキ</t>
    </rPh>
    <rPh sb="26" eb="28">
      <t>コショウ</t>
    </rPh>
    <rPh sb="29" eb="31">
      <t>ニュウリョク</t>
    </rPh>
    <phoneticPr fontId="1"/>
  </si>
  <si>
    <t>・上記設置数を入力してください。</t>
    <rPh sb="1" eb="3">
      <t>ジョウキ</t>
    </rPh>
    <rPh sb="3" eb="5">
      <t>セッチ</t>
    </rPh>
    <rPh sb="5" eb="6">
      <t>スウ</t>
    </rPh>
    <rPh sb="7" eb="9">
      <t>ニュウリョク</t>
    </rPh>
    <phoneticPr fontId="1"/>
  </si>
  <si>
    <t>・屋根本体の見積価格（単価）を入力してください。
（オプション品は補助対象外）</t>
    <rPh sb="1" eb="3">
      <t>ヤネ</t>
    </rPh>
    <rPh sb="3" eb="5">
      <t>ホンタイ</t>
    </rPh>
    <rPh sb="6" eb="8">
      <t>ミツモリ</t>
    </rPh>
    <rPh sb="8" eb="10">
      <t>カカク</t>
    </rPh>
    <rPh sb="11" eb="13">
      <t>タンカ</t>
    </rPh>
    <rPh sb="15" eb="17">
      <t>ニュウリョク</t>
    </rPh>
    <rPh sb="31" eb="32">
      <t>ヒン</t>
    </rPh>
    <rPh sb="33" eb="35">
      <t>ホジョ</t>
    </rPh>
    <rPh sb="35" eb="37">
      <t>タイショウ</t>
    </rPh>
    <rPh sb="37" eb="38">
      <t>ガイ</t>
    </rPh>
    <phoneticPr fontId="1"/>
  </si>
  <si>
    <t>・屋根単独で基礎を施行する場合は単独基礎を入力してください。（例：単独基礎，他基礎に含む）</t>
    <rPh sb="21" eb="23">
      <t>ニュウリョク</t>
    </rPh>
    <rPh sb="31" eb="32">
      <t>レイ</t>
    </rPh>
    <rPh sb="33" eb="35">
      <t>タンドク</t>
    </rPh>
    <rPh sb="35" eb="37">
      <t>キソ</t>
    </rPh>
    <rPh sb="38" eb="39">
      <t>ホカ</t>
    </rPh>
    <rPh sb="39" eb="41">
      <t>キソ</t>
    </rPh>
    <rPh sb="42" eb="43">
      <t>フク</t>
    </rPh>
    <phoneticPr fontId="1"/>
  </si>
  <si>
    <t>・小屋単独で基礎を施行する場合は単独基礎を入力してください。（例：単独基礎，他基礎に含む）</t>
    <rPh sb="1" eb="3">
      <t>コヤ</t>
    </rPh>
    <rPh sb="31" eb="32">
      <t>レイ</t>
    </rPh>
    <phoneticPr fontId="1"/>
  </si>
  <si>
    <t>・カタログ等に記載されている小屋本体のメーカー名を入力してください。</t>
    <rPh sb="5" eb="6">
      <t>トウ</t>
    </rPh>
    <rPh sb="7" eb="9">
      <t>キサイ</t>
    </rPh>
    <rPh sb="14" eb="16">
      <t>コヤ</t>
    </rPh>
    <rPh sb="16" eb="18">
      <t>ホンタイ</t>
    </rPh>
    <rPh sb="23" eb="24">
      <t>メイ</t>
    </rPh>
    <rPh sb="25" eb="27">
      <t>ニュウリョク</t>
    </rPh>
    <phoneticPr fontId="1"/>
  </si>
  <si>
    <t>・カタログ等に記載されている小屋本体の商品名・型式・呼称を入力してください。</t>
    <rPh sb="5" eb="6">
      <t>トウ</t>
    </rPh>
    <rPh sb="7" eb="9">
      <t>キサイ</t>
    </rPh>
    <rPh sb="14" eb="16">
      <t>コヤ</t>
    </rPh>
    <rPh sb="16" eb="18">
      <t>ホンタイ</t>
    </rPh>
    <rPh sb="19" eb="22">
      <t>ショウヒンメイ</t>
    </rPh>
    <rPh sb="23" eb="25">
      <t>カタシキ</t>
    </rPh>
    <rPh sb="26" eb="28">
      <t>コショウ</t>
    </rPh>
    <rPh sb="29" eb="31">
      <t>ニュウリョク</t>
    </rPh>
    <phoneticPr fontId="1"/>
  </si>
  <si>
    <t>・カタログ等に記載されている防護用部材本体のメーカー名を入力してください。</t>
    <rPh sb="5" eb="6">
      <t>トウ</t>
    </rPh>
    <rPh sb="7" eb="9">
      <t>キサイ</t>
    </rPh>
    <rPh sb="14" eb="16">
      <t>ボウゴ</t>
    </rPh>
    <rPh sb="16" eb="17">
      <t>ヨウ</t>
    </rPh>
    <rPh sb="17" eb="19">
      <t>ブザイ</t>
    </rPh>
    <rPh sb="19" eb="21">
      <t>ホンタイ</t>
    </rPh>
    <rPh sb="26" eb="27">
      <t>メイ</t>
    </rPh>
    <rPh sb="28" eb="30">
      <t>ニュウリョク</t>
    </rPh>
    <phoneticPr fontId="1"/>
  </si>
  <si>
    <t>・カタログ等に記載されている防護用部材本体の商品名・型式・呼称を入力してください。</t>
    <rPh sb="5" eb="6">
      <t>トウ</t>
    </rPh>
    <rPh sb="7" eb="9">
      <t>キサイ</t>
    </rPh>
    <rPh sb="14" eb="16">
      <t>ボウゴ</t>
    </rPh>
    <rPh sb="16" eb="17">
      <t>ヨウ</t>
    </rPh>
    <rPh sb="17" eb="19">
      <t>ブザイ</t>
    </rPh>
    <rPh sb="19" eb="21">
      <t>ホンタイ</t>
    </rPh>
    <rPh sb="22" eb="25">
      <t>ショウヒンメイ</t>
    </rPh>
    <rPh sb="26" eb="28">
      <t>カタシキ</t>
    </rPh>
    <rPh sb="29" eb="31">
      <t>コショウ</t>
    </rPh>
    <rPh sb="32" eb="34">
      <t>ニュウリョク</t>
    </rPh>
    <phoneticPr fontId="1"/>
  </si>
  <si>
    <t>・防護部材単独で基礎を施行する場合は単独基礎を入力してください。（例：単独基礎，他基礎に含む）</t>
    <rPh sb="33" eb="34">
      <t>レイ</t>
    </rPh>
    <phoneticPr fontId="1"/>
  </si>
  <si>
    <t>・カタログ等に記載されている電灯本体のメーカー名を入力してください。</t>
    <rPh sb="5" eb="6">
      <t>トウ</t>
    </rPh>
    <rPh sb="7" eb="9">
      <t>キサイ</t>
    </rPh>
    <rPh sb="14" eb="16">
      <t>デントウ</t>
    </rPh>
    <rPh sb="16" eb="18">
      <t>ホンタイ</t>
    </rPh>
    <rPh sb="23" eb="24">
      <t>メイ</t>
    </rPh>
    <rPh sb="25" eb="27">
      <t>ニュウリョク</t>
    </rPh>
    <phoneticPr fontId="1"/>
  </si>
  <si>
    <t>・カタログ等に記載されている電灯本体の商品名・型式・呼称を入力してください。</t>
    <rPh sb="5" eb="6">
      <t>トウ</t>
    </rPh>
    <rPh sb="7" eb="9">
      <t>キサイ</t>
    </rPh>
    <rPh sb="14" eb="16">
      <t>デントウ</t>
    </rPh>
    <rPh sb="16" eb="18">
      <t>ホンタイ</t>
    </rPh>
    <rPh sb="19" eb="22">
      <t>ショウヒンメイ</t>
    </rPh>
    <rPh sb="23" eb="25">
      <t>カタシキ</t>
    </rPh>
    <rPh sb="26" eb="28">
      <t>コショウ</t>
    </rPh>
    <rPh sb="29" eb="31">
      <t>ニュウリョク</t>
    </rPh>
    <phoneticPr fontId="1"/>
  </si>
  <si>
    <t>⑤上記以外のデザインのため、書類(設置してある場合は案内板写真)を提出しました。</t>
    <rPh sb="33" eb="35">
      <t>テイシュツ</t>
    </rPh>
    <phoneticPr fontId="1"/>
  </si>
  <si>
    <t>　※【複数選択可】複数基設置される場合で，２項目いずれにも該当する場合は両方にチェックしてください。</t>
    <phoneticPr fontId="1"/>
  </si>
  <si>
    <t>✓</t>
    <phoneticPr fontId="1"/>
  </si>
  <si>
    <t>　・　一つの工事で複数の充電設備を設置する場合は，上限額及び計上額は工事見積額と同額を入力してください。</t>
    <rPh sb="3" eb="4">
      <t>ヒト</t>
    </rPh>
    <rPh sb="6" eb="8">
      <t>コウジ</t>
    </rPh>
    <rPh sb="9" eb="11">
      <t>フクスウ</t>
    </rPh>
    <rPh sb="12" eb="14">
      <t>ジュウデン</t>
    </rPh>
    <rPh sb="14" eb="16">
      <t>セツビ</t>
    </rPh>
    <rPh sb="17" eb="19">
      <t>セッチ</t>
    </rPh>
    <rPh sb="21" eb="23">
      <t>バアイ</t>
    </rPh>
    <rPh sb="25" eb="28">
      <t>ジョウゲンガク</t>
    </rPh>
    <rPh sb="28" eb="29">
      <t>オヨ</t>
    </rPh>
    <rPh sb="30" eb="33">
      <t>ケイジョウガク</t>
    </rPh>
    <rPh sb="34" eb="36">
      <t>コウジ</t>
    </rPh>
    <rPh sb="36" eb="39">
      <t>ミツモリガク</t>
    </rPh>
    <rPh sb="40" eb="42">
      <t>ドウガク</t>
    </rPh>
    <rPh sb="43" eb="45">
      <t>ニュウリョク</t>
    </rPh>
    <phoneticPr fontId="1"/>
  </si>
  <si>
    <t>　○　路面表示について，①～③で該当する項目を選択してください。</t>
    <rPh sb="3" eb="5">
      <t>ロメン</t>
    </rPh>
    <rPh sb="5" eb="7">
      <t>ヒョウジ</t>
    </rPh>
    <rPh sb="16" eb="18">
      <t>ガイトウ</t>
    </rPh>
    <rPh sb="20" eb="22">
      <t>コウモク</t>
    </rPh>
    <rPh sb="23" eb="25">
      <t>センタク</t>
    </rPh>
    <phoneticPr fontId="1"/>
  </si>
  <si>
    <t>○</t>
    <phoneticPr fontId="1"/>
  </si>
  <si>
    <r>
      <t>　・金額の入力は，</t>
    </r>
    <r>
      <rPr>
        <u/>
        <sz val="14"/>
        <color indexed="10"/>
        <rFont val="ＭＳ ゴシック"/>
        <family val="3"/>
        <charset val="128"/>
      </rPr>
      <t>税抜き価格</t>
    </r>
    <r>
      <rPr>
        <sz val="14"/>
        <color indexed="8"/>
        <rFont val="ＭＳ ゴシック"/>
        <family val="3"/>
        <charset val="128"/>
      </rPr>
      <t>で入力してください。</t>
    </r>
    <rPh sb="2" eb="4">
      <t>キンガク</t>
    </rPh>
    <rPh sb="5" eb="7">
      <t>ニュウリョク</t>
    </rPh>
    <rPh sb="9" eb="11">
      <t>ゼイヌ</t>
    </rPh>
    <rPh sb="12" eb="14">
      <t>カカク</t>
    </rPh>
    <rPh sb="15" eb="17">
      <t>ニュウリョク</t>
    </rPh>
    <phoneticPr fontId="1"/>
  </si>
  <si>
    <t>5－10－1で入力した見積書の総額（税抜き）が入力されます。</t>
    <rPh sb="7" eb="9">
      <t>ニュウリョク</t>
    </rPh>
    <rPh sb="11" eb="14">
      <t>ミツモリショ</t>
    </rPh>
    <rPh sb="15" eb="17">
      <t>ソウガク</t>
    </rPh>
    <rPh sb="18" eb="20">
      <t>ゼイヌ</t>
    </rPh>
    <rPh sb="23" eb="25">
      <t>ニュウリョク</t>
    </rPh>
    <phoneticPr fontId="1"/>
  </si>
  <si>
    <t>(3) 国の補助金の併用に関する事項</t>
    <rPh sb="4" eb="5">
      <t>クニ</t>
    </rPh>
    <rPh sb="13" eb="14">
      <t>カン</t>
    </rPh>
    <rPh sb="16" eb="18">
      <t>ジコウ</t>
    </rPh>
    <phoneticPr fontId="1"/>
  </si>
  <si>
    <t>-</t>
    <phoneticPr fontId="1"/>
  </si>
  <si>
    <t>設置現場名：</t>
    <rPh sb="0" eb="2">
      <t>セッチ</t>
    </rPh>
    <rPh sb="2" eb="4">
      <t>ゲンバ</t>
    </rPh>
    <rPh sb="4" eb="5">
      <t>メイ</t>
    </rPh>
    <phoneticPr fontId="1"/>
  </si>
  <si>
    <t>２　充電設備等設置工事申告の申告額及び工事内容の入力(申請の手引き　5-10-2 , 5-10-3)</t>
    <rPh sb="2" eb="4">
      <t>ジュウデン</t>
    </rPh>
    <rPh sb="4" eb="6">
      <t>セツビ</t>
    </rPh>
    <rPh sb="6" eb="7">
      <t>トウ</t>
    </rPh>
    <rPh sb="7" eb="9">
      <t>セッチ</t>
    </rPh>
    <rPh sb="9" eb="11">
      <t>コウジ</t>
    </rPh>
    <rPh sb="11" eb="13">
      <t>シンコク</t>
    </rPh>
    <rPh sb="14" eb="17">
      <t>シンコクガク</t>
    </rPh>
    <rPh sb="17" eb="18">
      <t>オヨ</t>
    </rPh>
    <rPh sb="19" eb="21">
      <t>コウジ</t>
    </rPh>
    <rPh sb="21" eb="23">
      <t>ナイヨウ</t>
    </rPh>
    <rPh sb="24" eb="26">
      <t>ニュウリョク</t>
    </rPh>
    <rPh sb="27" eb="29">
      <t>シンセイ</t>
    </rPh>
    <rPh sb="30" eb="32">
      <t>テビ</t>
    </rPh>
    <phoneticPr fontId="1"/>
  </si>
  <si>
    <t>対象施設区分</t>
    <rPh sb="0" eb="2">
      <t>タイショウ</t>
    </rPh>
    <rPh sb="2" eb="4">
      <t>シセツ</t>
    </rPh>
    <rPh sb="4" eb="6">
      <t>クブン</t>
    </rPh>
    <phoneticPr fontId="1"/>
  </si>
  <si>
    <t>②電気配線工事費※</t>
    <rPh sb="1" eb="3">
      <t>デンキ</t>
    </rPh>
    <rPh sb="3" eb="5">
      <t>ハイセン</t>
    </rPh>
    <rPh sb="5" eb="7">
      <t>コウジ</t>
    </rPh>
    <rPh sb="7" eb="8">
      <t>ヒ</t>
    </rPh>
    <phoneticPr fontId="1"/>
  </si>
  <si>
    <t>集合住宅</t>
    <rPh sb="0" eb="2">
      <t>シュウゴウ</t>
    </rPh>
    <rPh sb="2" eb="4">
      <t>ジュウタク</t>
    </rPh>
    <phoneticPr fontId="1"/>
  </si>
  <si>
    <t>→</t>
    <phoneticPr fontId="1"/>
  </si>
  <si>
    <t>↓高圧受電設置なしの上限</t>
    <rPh sb="1" eb="3">
      <t>コウアツ</t>
    </rPh>
    <rPh sb="3" eb="5">
      <t>ジュデン</t>
    </rPh>
    <rPh sb="5" eb="7">
      <t>セッチ</t>
    </rPh>
    <rPh sb="10" eb="12">
      <t>ジョウゲン</t>
    </rPh>
    <phoneticPr fontId="1"/>
  </si>
  <si>
    <t>↑高圧受電設置有りの上限</t>
    <rPh sb="1" eb="3">
      <t>コウアツ</t>
    </rPh>
    <rPh sb="3" eb="5">
      <t>ジュデン</t>
    </rPh>
    <rPh sb="5" eb="7">
      <t>セッチ</t>
    </rPh>
    <rPh sb="7" eb="8">
      <t>ア</t>
    </rPh>
    <rPh sb="10" eb="12">
      <t>ジョウゲン</t>
    </rPh>
    <phoneticPr fontId="1"/>
  </si>
  <si>
    <t>←高圧受電あるとき「1」</t>
    <rPh sb="1" eb="3">
      <t>コウアツ</t>
    </rPh>
    <rPh sb="3" eb="5">
      <t>ジュデン</t>
    </rPh>
    <phoneticPr fontId="1"/>
  </si>
  <si>
    <t>新築かどうか→</t>
    <rPh sb="0" eb="2">
      <t>シンチク</t>
    </rPh>
    <phoneticPr fontId="1"/>
  </si>
  <si>
    <t>(4)高圧受電設備の設置の有無に関する事項</t>
    <rPh sb="3" eb="5">
      <t>コウアツ</t>
    </rPh>
    <rPh sb="5" eb="7">
      <t>ジュデン</t>
    </rPh>
    <rPh sb="7" eb="9">
      <t>セツビ</t>
    </rPh>
    <rPh sb="10" eb="12">
      <t>セッチ</t>
    </rPh>
    <rPh sb="13" eb="15">
      <t>ウム</t>
    </rPh>
    <rPh sb="16" eb="17">
      <t>カン</t>
    </rPh>
    <rPh sb="19" eb="21">
      <t>ジコウ</t>
    </rPh>
    <phoneticPr fontId="1"/>
  </si>
  <si>
    <t>　・高圧受電設備の設置に関する補助金申請があるかどうかについて入力してください。</t>
    <rPh sb="2" eb="4">
      <t>コウアツ</t>
    </rPh>
    <rPh sb="4" eb="6">
      <t>ジュデン</t>
    </rPh>
    <rPh sb="6" eb="8">
      <t>セツビ</t>
    </rPh>
    <rPh sb="9" eb="11">
      <t>セッチ</t>
    </rPh>
    <rPh sb="12" eb="13">
      <t>カン</t>
    </rPh>
    <rPh sb="15" eb="18">
      <t>ホジョキン</t>
    </rPh>
    <rPh sb="18" eb="20">
      <t>シンセイ</t>
    </rPh>
    <rPh sb="31" eb="33">
      <t>ニュウリョク</t>
    </rPh>
    <phoneticPr fontId="1"/>
  </si>
  <si>
    <t>申請される場合は「1」、申請されない場合は「0」を入力してください。</t>
    <rPh sb="0" eb="2">
      <t>シンセイ</t>
    </rPh>
    <rPh sb="5" eb="7">
      <t>バアイ</t>
    </rPh>
    <rPh sb="12" eb="14">
      <t>シンセイ</t>
    </rPh>
    <rPh sb="18" eb="20">
      <t>バアイ</t>
    </rPh>
    <rPh sb="25" eb="27">
      <t>ニュウリョク</t>
    </rPh>
    <phoneticPr fontId="1"/>
  </si>
  <si>
    <t>(5)対象となる充電設備の選択に関する事項</t>
    <rPh sb="3" eb="5">
      <t>タイショウ</t>
    </rPh>
    <rPh sb="8" eb="10">
      <t>ジュウデン</t>
    </rPh>
    <rPh sb="10" eb="12">
      <t>セツビ</t>
    </rPh>
    <rPh sb="13" eb="15">
      <t>センタク</t>
    </rPh>
    <rPh sb="16" eb="17">
      <t>カン</t>
    </rPh>
    <rPh sb="19" eb="21">
      <t>ジコウ</t>
    </rPh>
    <phoneticPr fontId="1"/>
  </si>
  <si>
    <t>90ｋW以上</t>
    <rPh sb="4" eb="6">
      <t>イジョウ</t>
    </rPh>
    <phoneticPr fontId="1"/>
  </si>
  <si>
    <t>50ｋW以上
90ｋW未満</t>
    <rPh sb="4" eb="6">
      <t>イジョウ</t>
    </rPh>
    <rPh sb="11" eb="13">
      <t>ミマン</t>
    </rPh>
    <phoneticPr fontId="1"/>
  </si>
  <si>
    <t>10ｋW以上
50ｋW未満</t>
    <rPh sb="4" eb="6">
      <t>イジョウ</t>
    </rPh>
    <rPh sb="11" eb="13">
      <t>ミマン</t>
    </rPh>
    <phoneticPr fontId="1"/>
  </si>
  <si>
    <t>平置き</t>
    <rPh sb="0" eb="2">
      <t>ヒラオ</t>
    </rPh>
    <phoneticPr fontId="1"/>
  </si>
  <si>
    <t>機械式</t>
    <rPh sb="0" eb="3">
      <t>キカイシキ</t>
    </rPh>
    <phoneticPr fontId="1"/>
  </si>
  <si>
    <t>コンセント</t>
    <phoneticPr fontId="1"/>
  </si>
  <si>
    <t>普通充電・コンセントスタンド</t>
    <rPh sb="0" eb="2">
      <t>フツウ</t>
    </rPh>
    <rPh sb="2" eb="4">
      <t>ジュウデン</t>
    </rPh>
    <phoneticPr fontId="1"/>
  </si>
  <si>
    <t>急速充電</t>
    <rPh sb="0" eb="2">
      <t>キュウソク</t>
    </rPh>
    <rPh sb="2" eb="4">
      <t>ジュウデン</t>
    </rPh>
    <phoneticPr fontId="1"/>
  </si>
  <si>
    <t>　・集合住宅への充電設備設置に関して新築であるかどうかについて入力してください。</t>
    <rPh sb="2" eb="4">
      <t>シュウゴウ</t>
    </rPh>
    <rPh sb="4" eb="6">
      <t>ジュウタク</t>
    </rPh>
    <rPh sb="8" eb="10">
      <t>ジュウデン</t>
    </rPh>
    <rPh sb="10" eb="12">
      <t>セツビ</t>
    </rPh>
    <rPh sb="12" eb="14">
      <t>セッチ</t>
    </rPh>
    <rPh sb="15" eb="16">
      <t>カン</t>
    </rPh>
    <rPh sb="18" eb="20">
      <t>シンチク</t>
    </rPh>
    <rPh sb="31" eb="33">
      <t>ニュウリョク</t>
    </rPh>
    <phoneticPr fontId="1"/>
  </si>
  <si>
    <t>新築の場合は「1」、既存施設への設置の場合は「0」を入力してください。</t>
    <rPh sb="0" eb="2">
      <t>シンチク</t>
    </rPh>
    <rPh sb="3" eb="5">
      <t>バアイ</t>
    </rPh>
    <rPh sb="10" eb="12">
      <t>キソン</t>
    </rPh>
    <rPh sb="12" eb="14">
      <t>シセツ</t>
    </rPh>
    <rPh sb="16" eb="18">
      <t>セッチ</t>
    </rPh>
    <rPh sb="19" eb="21">
      <t>バアイ</t>
    </rPh>
    <rPh sb="26" eb="28">
      <t>ニュウリョク</t>
    </rPh>
    <phoneticPr fontId="1"/>
  </si>
  <si>
    <t>　・普通充電の施工内容について入力してください。
　　急速充電及び該当しない普通充電では「0」を入力してください。</t>
    <rPh sb="2" eb="4">
      <t>フツウ</t>
    </rPh>
    <rPh sb="4" eb="6">
      <t>ジュウデン</t>
    </rPh>
    <rPh sb="7" eb="9">
      <t>セコウ</t>
    </rPh>
    <rPh sb="9" eb="11">
      <t>ナイヨウ</t>
    </rPh>
    <rPh sb="15" eb="17">
      <t>ニュウリョク</t>
    </rPh>
    <rPh sb="27" eb="29">
      <t>キュウソク</t>
    </rPh>
    <rPh sb="29" eb="31">
      <t>ジュウデン</t>
    </rPh>
    <rPh sb="31" eb="32">
      <t>オヨ</t>
    </rPh>
    <rPh sb="33" eb="35">
      <t>ガイトウ</t>
    </rPh>
    <rPh sb="38" eb="40">
      <t>フツウ</t>
    </rPh>
    <rPh sb="40" eb="42">
      <t>ジュウデン</t>
    </rPh>
    <rPh sb="48" eb="50">
      <t>ニュウリョク</t>
    </rPh>
    <phoneticPr fontId="1"/>
  </si>
  <si>
    <t>壁面取り付けタイプの申請は「1」</t>
    <rPh sb="0" eb="2">
      <t>ヘキメン</t>
    </rPh>
    <rPh sb="2" eb="3">
      <t>ト</t>
    </rPh>
    <rPh sb="4" eb="5">
      <t>ツ</t>
    </rPh>
    <rPh sb="10" eb="12">
      <t>シンセイ</t>
    </rPh>
    <phoneticPr fontId="1"/>
  </si>
  <si>
    <t>普通壁面</t>
    <rPh sb="0" eb="2">
      <t>フツウ</t>
    </rPh>
    <rPh sb="2" eb="4">
      <t>ヘキメン</t>
    </rPh>
    <phoneticPr fontId="1"/>
  </si>
  <si>
    <t>単位</t>
    <rPh sb="0" eb="2">
      <t>タンイ</t>
    </rPh>
    <phoneticPr fontId="1"/>
  </si>
  <si>
    <t>円</t>
    <rPh sb="0" eb="1">
      <t>エン</t>
    </rPh>
    <phoneticPr fontId="1"/>
  </si>
  <si>
    <t>壁面ｺﾝｾﾝﾄは1</t>
    <rPh sb="0" eb="2">
      <t>ヘキメン</t>
    </rPh>
    <phoneticPr fontId="1"/>
  </si>
  <si>
    <t>１～２８</t>
    <phoneticPr fontId="1"/>
  </si>
  <si>
    <t>国併用</t>
    <rPh sb="0" eb="1">
      <t>クニ</t>
    </rPh>
    <rPh sb="1" eb="3">
      <t>ヘイヨウ</t>
    </rPh>
    <phoneticPr fontId="1"/>
  </si>
  <si>
    <t>併用は１</t>
    <rPh sb="0" eb="2">
      <t>ヘイヨウ</t>
    </rPh>
    <phoneticPr fontId="1"/>
  </si>
  <si>
    <t>V2H</t>
    <phoneticPr fontId="1"/>
  </si>
  <si>
    <t>④設置工事費</t>
    <rPh sb="1" eb="3">
      <t>セッチ</t>
    </rPh>
    <rPh sb="3" eb="6">
      <t>コウジヒ</t>
    </rPh>
    <phoneticPr fontId="1"/>
  </si>
  <si>
    <t>⑦他の工事額</t>
    <rPh sb="1" eb="2">
      <t>ホカ</t>
    </rPh>
    <rPh sb="3" eb="5">
      <t>コウジ</t>
    </rPh>
    <rPh sb="5" eb="6">
      <t>ガク</t>
    </rPh>
    <phoneticPr fontId="1"/>
  </si>
  <si>
    <t>⑧補助金総額</t>
    <rPh sb="1" eb="4">
      <t>ホジョキン</t>
    </rPh>
    <rPh sb="4" eb="6">
      <t>ソウガク</t>
    </rPh>
    <phoneticPr fontId="1"/>
  </si>
  <si>
    <t>③＋⑥</t>
    <phoneticPr fontId="1"/>
  </si>
  <si>
    <t>④　見積書の総額を入力してください。（消費税抜きの金額）</t>
    <rPh sb="2" eb="4">
      <t>ミツモリ</t>
    </rPh>
    <rPh sb="4" eb="5">
      <t>ショ</t>
    </rPh>
    <rPh sb="6" eb="8">
      <t>ソウガク</t>
    </rPh>
    <rPh sb="9" eb="11">
      <t>ニュウリョク</t>
    </rPh>
    <rPh sb="19" eb="22">
      <t>ショウヒゼイ</t>
    </rPh>
    <rPh sb="22" eb="23">
      <t>ヌ</t>
    </rPh>
    <rPh sb="25" eb="27">
      <t>キンガク</t>
    </rPh>
    <phoneticPr fontId="1"/>
  </si>
  <si>
    <t>設置する充電器出力を選択してください。</t>
    <rPh sb="0" eb="2">
      <t>セッチ</t>
    </rPh>
    <rPh sb="4" eb="7">
      <t>ジュウデンキ</t>
    </rPh>
    <rPh sb="7" eb="9">
      <t>シュツリョク</t>
    </rPh>
    <rPh sb="10" eb="12">
      <t>センタク</t>
    </rPh>
    <phoneticPr fontId="1"/>
  </si>
  <si>
    <t>急速充電設備以外の充電設備</t>
    <rPh sb="0" eb="2">
      <t>キュウソク</t>
    </rPh>
    <rPh sb="2" eb="4">
      <t>ジュウデン</t>
    </rPh>
    <rPh sb="4" eb="6">
      <t>セツビ</t>
    </rPh>
    <rPh sb="6" eb="8">
      <t>イガイ</t>
    </rPh>
    <rPh sb="9" eb="11">
      <t>ジュウデン</t>
    </rPh>
    <rPh sb="11" eb="13">
      <t>セツビ</t>
    </rPh>
    <phoneticPr fontId="1"/>
  </si>
  <si>
    <t>急速充電設備出力の総和　50ｋW以上　90ｋW未満</t>
    <rPh sb="0" eb="2">
      <t>キュウソク</t>
    </rPh>
    <rPh sb="2" eb="4">
      <t>ジュウデン</t>
    </rPh>
    <rPh sb="4" eb="6">
      <t>セツビ</t>
    </rPh>
    <rPh sb="6" eb="8">
      <t>シュツリョク</t>
    </rPh>
    <rPh sb="9" eb="11">
      <t>ソウワ</t>
    </rPh>
    <rPh sb="16" eb="18">
      <t>イジョウ</t>
    </rPh>
    <rPh sb="23" eb="25">
      <t>ミマン</t>
    </rPh>
    <phoneticPr fontId="1"/>
  </si>
  <si>
    <t>急速充電設備出力の総和　90ｋW以上　150ｋW未満</t>
    <rPh sb="0" eb="2">
      <t>キュウソク</t>
    </rPh>
    <rPh sb="2" eb="4">
      <t>ジュウデン</t>
    </rPh>
    <rPh sb="4" eb="6">
      <t>セツビ</t>
    </rPh>
    <rPh sb="6" eb="8">
      <t>シュツリョク</t>
    </rPh>
    <rPh sb="9" eb="11">
      <t>ソウワ</t>
    </rPh>
    <rPh sb="16" eb="18">
      <t>イジョウ</t>
    </rPh>
    <rPh sb="24" eb="26">
      <t>ミマン</t>
    </rPh>
    <phoneticPr fontId="1"/>
  </si>
  <si>
    <t>急速充電設備出力の総和　150ｋW以上　250ｋW未満</t>
    <rPh sb="0" eb="2">
      <t>キュウソク</t>
    </rPh>
    <rPh sb="2" eb="4">
      <t>ジュウデン</t>
    </rPh>
    <rPh sb="4" eb="6">
      <t>セツビ</t>
    </rPh>
    <rPh sb="6" eb="8">
      <t>シュツリョク</t>
    </rPh>
    <rPh sb="9" eb="11">
      <t>ソウワ</t>
    </rPh>
    <rPh sb="17" eb="19">
      <t>イジョウ</t>
    </rPh>
    <rPh sb="23" eb="25">
      <t>イジョウイジョウミマン</t>
    </rPh>
    <phoneticPr fontId="1"/>
  </si>
  <si>
    <t>急速充電設備出力の総和　250ｋW以上　350ｋW未満</t>
    <rPh sb="0" eb="2">
      <t>キュウソク</t>
    </rPh>
    <rPh sb="2" eb="4">
      <t>ジュウデン</t>
    </rPh>
    <rPh sb="4" eb="6">
      <t>セツビ</t>
    </rPh>
    <rPh sb="6" eb="8">
      <t>シュツリョク</t>
    </rPh>
    <rPh sb="9" eb="11">
      <t>ソウワ</t>
    </rPh>
    <rPh sb="17" eb="19">
      <t>イジョウ</t>
    </rPh>
    <rPh sb="25" eb="27">
      <t>ミマン</t>
    </rPh>
    <phoneticPr fontId="1"/>
  </si>
  <si>
    <t>急速充電設備</t>
    <rPh sb="0" eb="2">
      <t>キュウソク</t>
    </rPh>
    <rPh sb="2" eb="4">
      <t>ジュウデン</t>
    </rPh>
    <rPh sb="4" eb="6">
      <t>セツビ</t>
    </rPh>
    <phoneticPr fontId="1"/>
  </si>
  <si>
    <t>分譲・賃貸マンション（基礎充電）</t>
    <rPh sb="0" eb="2">
      <t>ブンジョウ</t>
    </rPh>
    <rPh sb="3" eb="5">
      <t>チンタイ</t>
    </rPh>
    <rPh sb="11" eb="13">
      <t>キソ</t>
    </rPh>
    <rPh sb="13" eb="15">
      <t>ジュウデン</t>
    </rPh>
    <phoneticPr fontId="1"/>
  </si>
  <si>
    <t>月極駐車場（基礎充電）</t>
    <rPh sb="0" eb="2">
      <t>ツキギメ</t>
    </rPh>
    <rPh sb="2" eb="5">
      <t>チュウシャジョウ</t>
    </rPh>
    <rPh sb="6" eb="8">
      <t>キソ</t>
    </rPh>
    <rPh sb="8" eb="10">
      <t>ジュウデン</t>
    </rPh>
    <phoneticPr fontId="1"/>
  </si>
  <si>
    <t>月極駐車場</t>
    <rPh sb="0" eb="2">
      <t>ツキギメ</t>
    </rPh>
    <rPh sb="2" eb="5">
      <t>チュウシャジョウ</t>
    </rPh>
    <phoneticPr fontId="1"/>
  </si>
  <si>
    <t>従業員駐車場、社用車駐車場等（基礎充電）</t>
    <rPh sb="0" eb="3">
      <t>ジュウギョウイン</t>
    </rPh>
    <rPh sb="3" eb="6">
      <t>チュウシャジョウ</t>
    </rPh>
    <rPh sb="7" eb="10">
      <t>シャヨウシャ</t>
    </rPh>
    <rPh sb="10" eb="13">
      <t>チュウシャジョウ</t>
    </rPh>
    <rPh sb="13" eb="14">
      <t>トウ</t>
    </rPh>
    <rPh sb="15" eb="17">
      <t>キソ</t>
    </rPh>
    <rPh sb="17" eb="19">
      <t>ジュウデン</t>
    </rPh>
    <phoneticPr fontId="1"/>
  </si>
  <si>
    <t>新築集合住宅は1</t>
  </si>
  <si>
    <t>従業員・社有車駐車場</t>
    <rPh sb="0" eb="3">
      <t>ジュウギョウイン</t>
    </rPh>
    <rPh sb="4" eb="7">
      <t>シャユウシャ</t>
    </rPh>
    <rPh sb="7" eb="10">
      <t>チュウシャジョウ</t>
    </rPh>
    <phoneticPr fontId="1"/>
  </si>
  <si>
    <t>新築の時のレイアウト検討費上限</t>
  </si>
  <si>
    <t>４　充電設備の運用方法(申請の手引き　5－10－4)</t>
    <phoneticPr fontId="1"/>
  </si>
  <si>
    <t>３　工事申請要件の確認(申請の手引き 5-10-4)</t>
    <rPh sb="2" eb="4">
      <t>コウジ</t>
    </rPh>
    <rPh sb="4" eb="6">
      <t>シンセイ</t>
    </rPh>
    <rPh sb="6" eb="8">
      <t>ヨウケン</t>
    </rPh>
    <rPh sb="9" eb="11">
      <t>カクニン</t>
    </rPh>
    <rPh sb="12" eb="14">
      <t>シンセイ</t>
    </rPh>
    <rPh sb="15" eb="17">
      <t>テビ</t>
    </rPh>
    <phoneticPr fontId="1"/>
  </si>
  <si>
    <t>⑴充放電設備設置工事費</t>
    <rPh sb="1" eb="4">
      <t>ジュウホウデン</t>
    </rPh>
    <rPh sb="4" eb="6">
      <t>セツビ</t>
    </rPh>
    <rPh sb="6" eb="8">
      <t>セッチ</t>
    </rPh>
    <rPh sb="8" eb="10">
      <t>コウジ</t>
    </rPh>
    <rPh sb="10" eb="11">
      <t>ヒ</t>
    </rPh>
    <phoneticPr fontId="1"/>
  </si>
  <si>
    <t xml:space="preserve">充電設備等設置工事申告（急速充電・普通充電）　計算書 </t>
    <rPh sb="12" eb="16">
      <t>キュウソクジュウデン</t>
    </rPh>
    <rPh sb="17" eb="21">
      <t>フツウジュウデン</t>
    </rPh>
    <phoneticPr fontId="1"/>
  </si>
  <si>
    <r>
      <rPr>
        <b/>
        <sz val="11"/>
        <color indexed="8"/>
        <rFont val="ＭＳ ゴシック"/>
        <family val="3"/>
        <charset val="128"/>
      </rPr>
      <t>1 基礎工事</t>
    </r>
    <r>
      <rPr>
        <sz val="11"/>
        <color theme="1"/>
        <rFont val="ＭＳ ゴシック"/>
        <family val="3"/>
        <charset val="128"/>
      </rPr>
      <t xml:space="preserve">
（コンクリート基礎、簡易ブロック2列、簡易ブロックフラットタイプ、アンカー固定工事）</t>
    </r>
    <rPh sb="2" eb="4">
      <t>キソ</t>
    </rPh>
    <rPh sb="4" eb="6">
      <t>コウジ</t>
    </rPh>
    <rPh sb="14" eb="16">
      <t>キソ</t>
    </rPh>
    <rPh sb="17" eb="19">
      <t>カンイ</t>
    </rPh>
    <rPh sb="24" eb="25">
      <t>レツ</t>
    </rPh>
    <rPh sb="26" eb="28">
      <t>カンイ</t>
    </rPh>
    <rPh sb="44" eb="46">
      <t>コテイ</t>
    </rPh>
    <rPh sb="46" eb="48">
      <t>コウジ</t>
    </rPh>
    <phoneticPr fontId="1"/>
  </si>
  <si>
    <r>
      <rPr>
        <b/>
        <sz val="11"/>
        <color indexed="8"/>
        <rFont val="ＭＳ ゴシック"/>
        <family val="3"/>
        <charset val="128"/>
      </rPr>
      <t>2 据付工事</t>
    </r>
    <r>
      <rPr>
        <sz val="11"/>
        <color theme="1"/>
        <rFont val="ＭＳ ゴシック"/>
        <family val="3"/>
        <charset val="128"/>
      </rPr>
      <t xml:space="preserve">
（据付に係る材料費、労務費、設置に係る重機のレンタル費、回送費）</t>
    </r>
    <rPh sb="2" eb="4">
      <t>スエツケ</t>
    </rPh>
    <rPh sb="4" eb="6">
      <t>コウジ</t>
    </rPh>
    <rPh sb="8" eb="10">
      <t>スエツケ</t>
    </rPh>
    <rPh sb="11" eb="12">
      <t>カカ</t>
    </rPh>
    <rPh sb="13" eb="16">
      <t>ザイリョウヒ</t>
    </rPh>
    <rPh sb="17" eb="20">
      <t>ロウムヒ</t>
    </rPh>
    <rPh sb="21" eb="23">
      <t>セッチ</t>
    </rPh>
    <rPh sb="24" eb="25">
      <t>カカ</t>
    </rPh>
    <rPh sb="26" eb="28">
      <t>ジュウキ</t>
    </rPh>
    <rPh sb="33" eb="34">
      <t>ヒ</t>
    </rPh>
    <rPh sb="35" eb="38">
      <t>カイソウヒ</t>
    </rPh>
    <phoneticPr fontId="1"/>
  </si>
  <si>
    <r>
      <rPr>
        <b/>
        <sz val="11"/>
        <color indexed="8"/>
        <rFont val="ＭＳ ゴシック"/>
        <family val="3"/>
        <charset val="128"/>
      </rPr>
      <t>3 本体搬入費</t>
    </r>
    <r>
      <rPr>
        <sz val="11"/>
        <color theme="1"/>
        <rFont val="ＭＳ ゴシック"/>
        <family val="3"/>
        <charset val="128"/>
      </rPr>
      <t xml:space="preserve">
（設置に係る搬入・運搬費）</t>
    </r>
    <rPh sb="2" eb="7">
      <t>ホンタイハンニュウヒ</t>
    </rPh>
    <rPh sb="9" eb="11">
      <t>セッチ</t>
    </rPh>
    <rPh sb="12" eb="13">
      <t>カカ</t>
    </rPh>
    <rPh sb="14" eb="16">
      <t>ハンニュウ</t>
    </rPh>
    <rPh sb="17" eb="20">
      <t>ウンパンヒ</t>
    </rPh>
    <phoneticPr fontId="1"/>
  </si>
  <si>
    <t>⑴　「取付け作業指示書」等の仕様の確認</t>
    <rPh sb="3" eb="5">
      <t>トリツケ</t>
    </rPh>
    <rPh sb="6" eb="8">
      <t>サギョウ</t>
    </rPh>
    <rPh sb="8" eb="11">
      <t>シジショ</t>
    </rPh>
    <rPh sb="12" eb="13">
      <t>トウ</t>
    </rPh>
    <rPh sb="14" eb="16">
      <t>シヨウ</t>
    </rPh>
    <rPh sb="17" eb="19">
      <t>カクニン</t>
    </rPh>
    <phoneticPr fontId="1"/>
  </si>
  <si>
    <t>○　V2H充放電設備メーカーが「取付け作業指示書」等で指示するV2Hの仕様の要件を満たすことが必要です。
①～③を確認後、チェックしてください。</t>
    <rPh sb="5" eb="8">
      <t>ジュウホウデン</t>
    </rPh>
    <rPh sb="8" eb="10">
      <t>セツビ</t>
    </rPh>
    <rPh sb="16" eb="18">
      <t>トリツケ</t>
    </rPh>
    <rPh sb="19" eb="21">
      <t>サギョウ</t>
    </rPh>
    <rPh sb="21" eb="23">
      <t>シジ</t>
    </rPh>
    <rPh sb="23" eb="24">
      <t>ショ</t>
    </rPh>
    <rPh sb="25" eb="26">
      <t>トウ</t>
    </rPh>
    <rPh sb="27" eb="29">
      <t>シジ</t>
    </rPh>
    <rPh sb="35" eb="37">
      <t>シヨウ</t>
    </rPh>
    <rPh sb="38" eb="40">
      <t>ヨウケン</t>
    </rPh>
    <rPh sb="41" eb="42">
      <t>ミ</t>
    </rPh>
    <rPh sb="47" eb="49">
      <t>ヒツヨウ</t>
    </rPh>
    <rPh sb="57" eb="59">
      <t>カクニン</t>
    </rPh>
    <rPh sb="59" eb="60">
      <t>ゴ</t>
    </rPh>
    <phoneticPr fontId="1"/>
  </si>
  <si>
    <t>　・　工事内容の申告については，別シート（A1～A3）にそれぞれ入力してください。</t>
    <rPh sb="3" eb="5">
      <t>コウジ</t>
    </rPh>
    <rPh sb="5" eb="7">
      <t>ナイヨウ</t>
    </rPh>
    <rPh sb="8" eb="10">
      <t>シンコク</t>
    </rPh>
    <rPh sb="16" eb="17">
      <t>ベツ</t>
    </rPh>
    <rPh sb="32" eb="34">
      <t>ニュウリョク</t>
    </rPh>
    <phoneticPr fontId="1"/>
  </si>
  <si>
    <t>簡易ブロック2列</t>
    <phoneticPr fontId="1"/>
  </si>
  <si>
    <t>簡易ブロックフラット
タイプ</t>
    <phoneticPr fontId="1"/>
  </si>
  <si>
    <t xml:space="preserve">
・上記で「基礎工事有り」を選択した場合は，基礎工事の種別を選択してください。</t>
    <rPh sb="4" eb="6">
      <t>ジョウキ</t>
    </rPh>
    <rPh sb="8" eb="10">
      <t>キソ</t>
    </rPh>
    <rPh sb="10" eb="12">
      <t>コウジ</t>
    </rPh>
    <rPh sb="12" eb="13">
      <t>ア</t>
    </rPh>
    <rPh sb="16" eb="18">
      <t>センタク</t>
    </rPh>
    <rPh sb="20" eb="22">
      <t>バアイ</t>
    </rPh>
    <rPh sb="24" eb="26">
      <t>キソ</t>
    </rPh>
    <rPh sb="26" eb="28">
      <t>コウジ</t>
    </rPh>
    <rPh sb="29" eb="31">
      <t>シュベツ</t>
    </rPh>
    <rPh sb="32" eb="34">
      <t>センタク</t>
    </rPh>
    <phoneticPr fontId="1"/>
  </si>
  <si>
    <t>　○　充放電設備の稼働について，①を確認後，チェックしてください。</t>
    <rPh sb="3" eb="6">
      <t>ジュウホウデン</t>
    </rPh>
    <rPh sb="6" eb="8">
      <t>セツビ</t>
    </rPh>
    <rPh sb="9" eb="11">
      <t>カドウ</t>
    </rPh>
    <rPh sb="18" eb="20">
      <t>カクニン</t>
    </rPh>
    <rPh sb="20" eb="21">
      <t>ゴ</t>
    </rPh>
    <phoneticPr fontId="1"/>
  </si>
  <si>
    <t>充電設備等設置工事費</t>
    <phoneticPr fontId="1"/>
  </si>
  <si>
    <t>・</t>
    <phoneticPr fontId="1"/>
  </si>
  <si>
    <t>シートへ</t>
    <phoneticPr fontId="1"/>
  </si>
  <si>
    <t>普通充電、急速充電設置工事の申告の場合は右をクリック</t>
    <rPh sb="0" eb="4">
      <t>フツウジュウデン</t>
    </rPh>
    <rPh sb="5" eb="9">
      <t>キュウソクジュウデン</t>
    </rPh>
    <rPh sb="9" eb="13">
      <t>セッチコウジ</t>
    </rPh>
    <rPh sb="14" eb="16">
      <t>シンコク</t>
    </rPh>
    <rPh sb="17" eb="19">
      <t>バアイ</t>
    </rPh>
    <rPh sb="20" eb="21">
      <t>ミギ</t>
    </rPh>
    <phoneticPr fontId="1"/>
  </si>
  <si>
    <t>⑦補助金総額</t>
    <rPh sb="1" eb="4">
      <t>ホジョキン</t>
    </rPh>
    <rPh sb="4" eb="6">
      <t>ソウガク</t>
    </rPh>
    <phoneticPr fontId="1"/>
  </si>
  <si>
    <t>※V2Hは設備設置工事申告額等のシートは別シートになります。</t>
    <rPh sb="5" eb="7">
      <t>セツビ</t>
    </rPh>
    <rPh sb="7" eb="9">
      <t>セッチ</t>
    </rPh>
    <rPh sb="9" eb="11">
      <t>コウジ</t>
    </rPh>
    <rPh sb="11" eb="14">
      <t>シンコクガク</t>
    </rPh>
    <rPh sb="14" eb="15">
      <t>トウ</t>
    </rPh>
    <rPh sb="20" eb="21">
      <t>ベツ</t>
    </rPh>
    <phoneticPr fontId="1"/>
  </si>
  <si>
    <t>　〇急速充電・普通充電設備の工事費に関し、　　　について入力してください。（その他の項目は，自動で計算されます。）</t>
    <rPh sb="2" eb="4">
      <t>キュウソク</t>
    </rPh>
    <rPh sb="4" eb="6">
      <t>ジュウデン</t>
    </rPh>
    <rPh sb="7" eb="9">
      <t>フツウ</t>
    </rPh>
    <rPh sb="9" eb="11">
      <t>ジュウデン</t>
    </rPh>
    <rPh sb="11" eb="13">
      <t>セツビ</t>
    </rPh>
    <rPh sb="14" eb="17">
      <t>コウジヒ</t>
    </rPh>
    <rPh sb="18" eb="19">
      <t>カン</t>
    </rPh>
    <rPh sb="28" eb="30">
      <t>ニュウリョク</t>
    </rPh>
    <rPh sb="40" eb="41">
      <t>ホカ</t>
    </rPh>
    <rPh sb="42" eb="44">
      <t>コウモク</t>
    </rPh>
    <rPh sb="46" eb="48">
      <t>ジドウ</t>
    </rPh>
    <rPh sb="49" eb="51">
      <t>ケイサン</t>
    </rPh>
    <phoneticPr fontId="1"/>
  </si>
  <si>
    <t>①　V2H充放電設備メーカーが「取付け作業指示書」等で指示するV2H充放電設備等本体の基礎サイズの仕様を満たしています。</t>
    <rPh sb="5" eb="8">
      <t>ジュウホウデン</t>
    </rPh>
    <rPh sb="8" eb="10">
      <t>セツビ</t>
    </rPh>
    <rPh sb="16" eb="18">
      <t>トリツ</t>
    </rPh>
    <rPh sb="19" eb="21">
      <t>サギョウ</t>
    </rPh>
    <rPh sb="21" eb="24">
      <t>シジショ</t>
    </rPh>
    <rPh sb="25" eb="26">
      <t>トウ</t>
    </rPh>
    <rPh sb="27" eb="29">
      <t>シジ</t>
    </rPh>
    <rPh sb="34" eb="37">
      <t>ジュウホウデン</t>
    </rPh>
    <rPh sb="37" eb="39">
      <t>セツビ</t>
    </rPh>
    <rPh sb="39" eb="40">
      <t>トウ</t>
    </rPh>
    <rPh sb="40" eb="42">
      <t>ホンタイ</t>
    </rPh>
    <rPh sb="43" eb="45">
      <t>キソ</t>
    </rPh>
    <rPh sb="49" eb="51">
      <t>シヨウ</t>
    </rPh>
    <rPh sb="52" eb="53">
      <t>ミ</t>
    </rPh>
    <phoneticPr fontId="1"/>
  </si>
  <si>
    <t>②　V2H充放電設備メーカーが「取付け作業指示書」等で指示するケーブルの仕様を満たしています。</t>
    <rPh sb="5" eb="8">
      <t>ジュウホウデン</t>
    </rPh>
    <rPh sb="8" eb="10">
      <t>セツビ</t>
    </rPh>
    <rPh sb="16" eb="18">
      <t>トリツ</t>
    </rPh>
    <rPh sb="19" eb="21">
      <t>サギョウ</t>
    </rPh>
    <rPh sb="21" eb="24">
      <t>シジショ</t>
    </rPh>
    <rPh sb="25" eb="26">
      <t>トウ</t>
    </rPh>
    <rPh sb="27" eb="29">
      <t>シジ</t>
    </rPh>
    <rPh sb="36" eb="38">
      <t>シヨウ</t>
    </rPh>
    <rPh sb="39" eb="40">
      <t>ミ</t>
    </rPh>
    <phoneticPr fontId="1"/>
  </si>
  <si>
    <t>③　V2H充放電設備本体等の性能を担保するブレーカー・切替開閉器を設置しています。</t>
    <rPh sb="12" eb="13">
      <t>トウ</t>
    </rPh>
    <rPh sb="14" eb="16">
      <t>セイノウ</t>
    </rPh>
    <rPh sb="17" eb="19">
      <t>タンポ</t>
    </rPh>
    <rPh sb="27" eb="29">
      <t>キリカエ</t>
    </rPh>
    <rPh sb="29" eb="31">
      <t>カイヘイ</t>
    </rPh>
    <rPh sb="31" eb="32">
      <t>キ</t>
    </rPh>
    <rPh sb="33" eb="35">
      <t>セッチ</t>
    </rPh>
    <phoneticPr fontId="1"/>
  </si>
  <si>
    <t>　〇V2H充放電設備の工事費に関し、　　　　について入力してください。（その他の項目は，自動で計算されます。）</t>
    <rPh sb="5" eb="10">
      <t>ジュウホウデンセツビ</t>
    </rPh>
    <rPh sb="11" eb="13">
      <t>コウジ</t>
    </rPh>
    <rPh sb="13" eb="14">
      <t>ヒ</t>
    </rPh>
    <rPh sb="15" eb="16">
      <t>カン</t>
    </rPh>
    <rPh sb="26" eb="28">
      <t>ニュウリョク</t>
    </rPh>
    <rPh sb="38" eb="39">
      <t>ホカ</t>
    </rPh>
    <rPh sb="40" eb="42">
      <t>コウモク</t>
    </rPh>
    <rPh sb="44" eb="46">
      <t>ジドウ</t>
    </rPh>
    <rPh sb="47" eb="49">
      <t>ケイサン</t>
    </rPh>
    <phoneticPr fontId="1"/>
  </si>
  <si>
    <t>⑶　充放電設備の稼働</t>
    <rPh sb="3" eb="4">
      <t>ホウ</t>
    </rPh>
    <phoneticPr fontId="1"/>
  </si>
  <si>
    <t>⑵  要件の確認</t>
    <rPh sb="3" eb="5">
      <t>ヨウケン</t>
    </rPh>
    <rPh sb="6" eb="8">
      <t>カクニン</t>
    </rPh>
    <phoneticPr fontId="1"/>
  </si>
  <si>
    <t>　○　①を確認後，チェックしてください。</t>
    <rPh sb="5" eb="7">
      <t>カクニン</t>
    </rPh>
    <rPh sb="7" eb="8">
      <t>ゴ</t>
    </rPh>
    <phoneticPr fontId="1"/>
  </si>
  <si>
    <t>①　離島振興法（昭和28年法律第72号）第２条第１項に規定する離島振興対策実施地域（鹿児島県内の地域に限る。）及び奄美群島振興開発特別措置法（昭和29年法律第189号）第１条に規定する奄美群島の区域の離島に住所地がある個人である。</t>
    <phoneticPr fontId="1"/>
  </si>
  <si>
    <t>補助対象額（設置工事費）</t>
    <rPh sb="0" eb="2">
      <t>ホジョ</t>
    </rPh>
    <rPh sb="2" eb="4">
      <t>タイショウ</t>
    </rPh>
    <rPh sb="4" eb="5">
      <t>ガク</t>
    </rPh>
    <rPh sb="6" eb="8">
      <t>セッチ</t>
    </rPh>
    <rPh sb="8" eb="10">
      <t>コウジ</t>
    </rPh>
    <rPh sb="10" eb="11">
      <t>ヒ</t>
    </rPh>
    <phoneticPr fontId="1"/>
  </si>
  <si>
    <t>⑤補助対象額（設置工事費）</t>
    <rPh sb="1" eb="3">
      <t>ホジョ</t>
    </rPh>
    <rPh sb="3" eb="5">
      <t>タイショウ</t>
    </rPh>
    <rPh sb="5" eb="6">
      <t>ガク</t>
    </rPh>
    <rPh sb="7" eb="9">
      <t>セッチ</t>
    </rPh>
    <rPh sb="9" eb="11">
      <t>コウジ</t>
    </rPh>
    <rPh sb="11" eb="12">
      <t>ヒ</t>
    </rPh>
    <phoneticPr fontId="1"/>
  </si>
  <si>
    <t>⑥補助申請額（設置工事費）</t>
    <rPh sb="1" eb="3">
      <t>ホジョ</t>
    </rPh>
    <rPh sb="3" eb="5">
      <t>シンセイ</t>
    </rPh>
    <rPh sb="5" eb="6">
      <t>ガク</t>
    </rPh>
    <rPh sb="7" eb="9">
      <t>セッチ</t>
    </rPh>
    <rPh sb="9" eb="11">
      <t>コウジ</t>
    </rPh>
    <rPh sb="11" eb="12">
      <t>ヒ</t>
    </rPh>
    <phoneticPr fontId="1"/>
  </si>
  <si>
    <t>③補助申請額（充電設備購入費）</t>
    <rPh sb="1" eb="3">
      <t>ホジョ</t>
    </rPh>
    <rPh sb="3" eb="6">
      <t>シンセイガク</t>
    </rPh>
    <rPh sb="7" eb="9">
      <t>ジュウデン</t>
    </rPh>
    <rPh sb="9" eb="11">
      <t>セツビ</t>
    </rPh>
    <rPh sb="11" eb="13">
      <t>コウニュウ</t>
    </rPh>
    <rPh sb="13" eb="14">
      <t>ヒ</t>
    </rPh>
    <phoneticPr fontId="1"/>
  </si>
  <si>
    <t>設置工事費の補助申請額が計算されます。※千円未満切捨
県単独補助の際は⑤×1/2
国併用時は０円、</t>
    <rPh sb="0" eb="2">
      <t>セッチ</t>
    </rPh>
    <rPh sb="2" eb="4">
      <t>コウジ</t>
    </rPh>
    <rPh sb="4" eb="5">
      <t>ヒ</t>
    </rPh>
    <rPh sb="6" eb="8">
      <t>ホジョ</t>
    </rPh>
    <rPh sb="8" eb="10">
      <t>シンセイ</t>
    </rPh>
    <rPh sb="10" eb="11">
      <t>ガク</t>
    </rPh>
    <rPh sb="12" eb="14">
      <t>ケイサン</t>
    </rPh>
    <rPh sb="27" eb="28">
      <t>ケン</t>
    </rPh>
    <rPh sb="28" eb="30">
      <t>タンドク</t>
    </rPh>
    <rPh sb="30" eb="32">
      <t>ホジョ</t>
    </rPh>
    <rPh sb="33" eb="34">
      <t>サイ</t>
    </rPh>
    <rPh sb="41" eb="42">
      <t>クニ</t>
    </rPh>
    <rPh sb="42" eb="44">
      <t>ヘイヨウ</t>
    </rPh>
    <rPh sb="44" eb="45">
      <t>ジ</t>
    </rPh>
    <rPh sb="47" eb="48">
      <t>エン</t>
    </rPh>
    <phoneticPr fontId="1"/>
  </si>
  <si>
    <t>設置工事費の補助申請額が計算されます。※千円未満切捨
県単独補助の際は⑤×1/2
国併用時は０円</t>
    <rPh sb="0" eb="2">
      <t>セッチ</t>
    </rPh>
    <rPh sb="2" eb="4">
      <t>コウジ</t>
    </rPh>
    <rPh sb="4" eb="5">
      <t>ヒ</t>
    </rPh>
    <rPh sb="6" eb="8">
      <t>ホジョ</t>
    </rPh>
    <rPh sb="8" eb="10">
      <t>シンセイ</t>
    </rPh>
    <rPh sb="10" eb="11">
      <t>ガク</t>
    </rPh>
    <rPh sb="12" eb="14">
      <t>ケイサン</t>
    </rPh>
    <rPh sb="27" eb="28">
      <t>ケン</t>
    </rPh>
    <rPh sb="28" eb="30">
      <t>タンドク</t>
    </rPh>
    <rPh sb="30" eb="32">
      <t>ホジョ</t>
    </rPh>
    <rPh sb="33" eb="34">
      <t>サイ</t>
    </rPh>
    <rPh sb="41" eb="42">
      <t>クニ</t>
    </rPh>
    <rPh sb="42" eb="44">
      <t>ヘイヨウ</t>
    </rPh>
    <rPh sb="44" eb="45">
      <t>ジ</t>
    </rPh>
    <rPh sb="47" eb="48">
      <t>エン</t>
    </rPh>
    <phoneticPr fontId="1"/>
  </si>
  <si>
    <r>
      <t>利用される場合は「1」、</t>
    </r>
    <r>
      <rPr>
        <u/>
        <sz val="14"/>
        <color indexed="8"/>
        <rFont val="ＭＳ ゴシック"/>
        <family val="3"/>
        <charset val="128"/>
      </rPr>
      <t>利用されない(県単独の）場合は「0」</t>
    </r>
    <r>
      <rPr>
        <sz val="14"/>
        <color indexed="8"/>
        <rFont val="ＭＳ ゴシック"/>
        <family val="3"/>
        <charset val="128"/>
      </rPr>
      <t>を入力してください。</t>
    </r>
    <rPh sb="0" eb="2">
      <t>リヨウ</t>
    </rPh>
    <rPh sb="5" eb="7">
      <t>バアイ</t>
    </rPh>
    <rPh sb="12" eb="14">
      <t>リヨウ</t>
    </rPh>
    <rPh sb="19" eb="21">
      <t>ケンタン</t>
    </rPh>
    <rPh sb="21" eb="22">
      <t>ドク</t>
    </rPh>
    <rPh sb="24" eb="26">
      <t>バアイ</t>
    </rPh>
    <rPh sb="31" eb="33">
      <t>ニュウリョク</t>
    </rPh>
    <phoneticPr fontId="1"/>
  </si>
  <si>
    <t>設置工事費の事業者負担額が計算されます。（④－⑤）</t>
    <rPh sb="0" eb="2">
      <t>セッチ</t>
    </rPh>
    <rPh sb="2" eb="4">
      <t>コウジ</t>
    </rPh>
    <rPh sb="4" eb="5">
      <t>ヒ</t>
    </rPh>
    <rPh sb="6" eb="9">
      <t>ジギョウシャ</t>
    </rPh>
    <rPh sb="9" eb="12">
      <t>フタンガク</t>
    </rPh>
    <rPh sb="13" eb="15">
      <t>ケイサン</t>
    </rPh>
    <phoneticPr fontId="1"/>
  </si>
  <si>
    <t xml:space="preserve"> </t>
    <phoneticPr fontId="1"/>
  </si>
  <si>
    <t>R7より　0に固定　</t>
    <rPh sb="7" eb="9">
      <t>コテイ</t>
    </rPh>
    <phoneticPr fontId="1"/>
  </si>
  <si>
    <t>(6)集合住宅に関する事項</t>
    <rPh sb="3" eb="5">
      <t>シュウゴウ</t>
    </rPh>
    <rPh sb="5" eb="7">
      <t>ジュウタク</t>
    </rPh>
    <rPh sb="8" eb="9">
      <t>カン</t>
    </rPh>
    <rPh sb="11" eb="13">
      <t>ジコウ</t>
    </rPh>
    <phoneticPr fontId="1"/>
  </si>
  <si>
    <t>(7)普通充電に関する事項</t>
    <rPh sb="3" eb="5">
      <t>フツウ</t>
    </rPh>
    <rPh sb="5" eb="7">
      <t>ジュウデン</t>
    </rPh>
    <rPh sb="8" eb="9">
      <t>カン</t>
    </rPh>
    <rPh sb="11" eb="13">
      <t>ジコウ</t>
    </rPh>
    <phoneticPr fontId="1"/>
  </si>
  <si>
    <r>
      <t xml:space="preserve">・デザインについて選択してください。
</t>
    </r>
    <r>
      <rPr>
        <sz val="10"/>
        <color theme="1"/>
        <rFont val="ＭＳ ゴシック"/>
        <family val="3"/>
        <charset val="128"/>
      </rPr>
      <t>※【その他】を選択した場合は，以下に理由を入力してください。</t>
    </r>
    <phoneticPr fontId="1"/>
  </si>
  <si>
    <r>
      <t>①　申請する充電スペースに路面表示はない。もしくは工事を行わない。</t>
    </r>
    <r>
      <rPr>
        <sz val="8"/>
        <color rgb="FFFF0000"/>
        <rFont val="ＭＳ ゴシック"/>
        <family val="3"/>
        <charset val="128"/>
      </rPr>
      <t>(給油所及び商業施設・宿泊施設等は必須）</t>
    </r>
    <rPh sb="34" eb="37">
      <t>キュウユジョ</t>
    </rPh>
    <rPh sb="37" eb="38">
      <t>オヨ</t>
    </rPh>
    <rPh sb="39" eb="41">
      <t>ショウギョウ</t>
    </rPh>
    <rPh sb="41" eb="43">
      <t>シセツ</t>
    </rPh>
    <rPh sb="44" eb="46">
      <t>シュクハク</t>
    </rPh>
    <rPh sb="46" eb="48">
      <t>シセツ</t>
    </rPh>
    <rPh sb="48" eb="49">
      <t>トウ</t>
    </rPh>
    <rPh sb="50" eb="52">
      <t>ヒッス</t>
    </rPh>
    <phoneticPr fontId="1"/>
  </si>
  <si>
    <r>
      <t>⑹　案内板（入口に設置する，または設置してある案内板について）</t>
    </r>
    <r>
      <rPr>
        <sz val="8"/>
        <color rgb="FFFF0000"/>
        <rFont val="ＭＳ ゴシック"/>
        <family val="3"/>
        <charset val="128"/>
      </rPr>
      <t xml:space="preserve"> (給油所及び商業施設・宿泊施設等は必須）</t>
    </r>
    <phoneticPr fontId="1"/>
  </si>
  <si>
    <t xml:space="preserve"> (給油所及び商業施設・宿泊施設等は必須）</t>
    <phoneticPr fontId="1"/>
  </si>
  <si>
    <t>←</t>
    <phoneticPr fontId="1"/>
  </si>
  <si>
    <t>高速道路ＳＡ・ＰＡ等（経路充電）</t>
    <rPh sb="0" eb="2">
      <t>コウソク</t>
    </rPh>
    <rPh sb="2" eb="4">
      <t>ドウロ</t>
    </rPh>
    <rPh sb="9" eb="10">
      <t>トウ</t>
    </rPh>
    <rPh sb="11" eb="13">
      <t>ケイロ</t>
    </rPh>
    <rPh sb="13" eb="15">
      <t>ジュウデン</t>
    </rPh>
    <phoneticPr fontId="1"/>
  </si>
  <si>
    <t>150ｋW以上</t>
    <rPh sb="5" eb="7">
      <t>イジョウ</t>
    </rPh>
    <phoneticPr fontId="1"/>
  </si>
  <si>
    <t>90ｋW以上
150ｋW未満</t>
    <rPh sb="4" eb="6">
      <t>イジョウ</t>
    </rPh>
    <rPh sb="12" eb="14">
      <t>ミマン</t>
    </rPh>
    <phoneticPr fontId="1"/>
  </si>
  <si>
    <t>急速充電
（特別な仕様に基づく工事）</t>
    <rPh sb="0" eb="2">
      <t>キュウソク</t>
    </rPh>
    <rPh sb="2" eb="4">
      <t>ジュウデン</t>
    </rPh>
    <rPh sb="6" eb="8">
      <t>トクベツ</t>
    </rPh>
    <rPh sb="9" eb="11">
      <t>シヨウ</t>
    </rPh>
    <rPh sb="12" eb="13">
      <t>モト</t>
    </rPh>
    <rPh sb="15" eb="17">
      <t>コウジ</t>
    </rPh>
    <phoneticPr fontId="1"/>
  </si>
  <si>
    <t>急速充電
（特別な仕様に基づかない工事）</t>
    <rPh sb="0" eb="2">
      <t>キュウソク</t>
    </rPh>
    <rPh sb="2" eb="4">
      <t>ジュウデン</t>
    </rPh>
    <rPh sb="6" eb="8">
      <t>トクベツ</t>
    </rPh>
    <rPh sb="9" eb="11">
      <t>シヨウ</t>
    </rPh>
    <rPh sb="12" eb="13">
      <t>モト</t>
    </rPh>
    <rPh sb="17" eb="19">
      <t>コウジ</t>
    </rPh>
    <phoneticPr fontId="1"/>
  </si>
  <si>
    <t>公道／空白地域</t>
    <rPh sb="0" eb="2">
      <t>コウドウ</t>
    </rPh>
    <rPh sb="3" eb="7">
      <t>クウハクチイキ</t>
    </rPh>
    <phoneticPr fontId="1"/>
  </si>
  <si>
    <t>商業施設・宿泊施設、道の駅、給油所
（目的地充電）</t>
    <rPh sb="0" eb="2">
      <t>ショウギョウ</t>
    </rPh>
    <rPh sb="2" eb="4">
      <t>シセツ</t>
    </rPh>
    <rPh sb="5" eb="7">
      <t>シュクハク</t>
    </rPh>
    <rPh sb="7" eb="9">
      <t>シセツ</t>
    </rPh>
    <rPh sb="10" eb="11">
      <t>ミチ</t>
    </rPh>
    <rPh sb="12" eb="13">
      <t>エキ</t>
    </rPh>
    <rPh sb="14" eb="17">
      <t>キュウユショ</t>
    </rPh>
    <rPh sb="19" eb="22">
      <t>モクテキチ</t>
    </rPh>
    <rPh sb="22" eb="24">
      <t>ジュウデン</t>
    </rPh>
    <phoneticPr fontId="1"/>
  </si>
  <si>
    <t>商業施設・宿泊施設・給油所</t>
    <rPh sb="0" eb="2">
      <t>ショウギョウ</t>
    </rPh>
    <rPh sb="2" eb="4">
      <t>シセツ</t>
    </rPh>
    <rPh sb="5" eb="7">
      <t>シュクハク</t>
    </rPh>
    <rPh sb="7" eb="9">
      <t>シセツ</t>
    </rPh>
    <rPh sb="10" eb="13">
      <t>キュウユショ</t>
    </rPh>
    <phoneticPr fontId="1"/>
  </si>
  <si>
    <t>高速道路SA・PA</t>
    <rPh sb="0" eb="4">
      <t>コウソクドウロ</t>
    </rPh>
    <phoneticPr fontId="1"/>
  </si>
  <si>
    <t>１～33</t>
    <phoneticPr fontId="1"/>
  </si>
  <si>
    <t>50kw以上90kw未満</t>
    <rPh sb="4" eb="6">
      <t>イジョウ</t>
    </rPh>
    <rPh sb="10" eb="12">
      <t>ミマン</t>
    </rPh>
    <phoneticPr fontId="1"/>
  </si>
  <si>
    <r>
      <t>　・次世代自動車振興センターが窓口となって交付する、</t>
    </r>
    <r>
      <rPr>
        <sz val="14"/>
        <color rgb="FFFF0000"/>
        <rFont val="ＭＳ ゴシック"/>
        <family val="3"/>
        <charset val="128"/>
      </rPr>
      <t>令和７年度補正</t>
    </r>
    <r>
      <rPr>
        <sz val="14"/>
        <color theme="1"/>
        <rFont val="ＭＳ ゴシック"/>
        <family val="3"/>
        <charset val="128"/>
      </rPr>
      <t>予算充電設備補助金(第１期・第２期)の補助金の併用を利用されるかどうかについて入力してください。</t>
    </r>
    <rPh sb="2" eb="5">
      <t>ジセダイ</t>
    </rPh>
    <rPh sb="5" eb="8">
      <t>ジドウシャ</t>
    </rPh>
    <rPh sb="8" eb="10">
      <t>シンコウ</t>
    </rPh>
    <rPh sb="15" eb="17">
      <t>マドグチ</t>
    </rPh>
    <rPh sb="21" eb="23">
      <t>コウフ</t>
    </rPh>
    <rPh sb="35" eb="37">
      <t>ジュウデン</t>
    </rPh>
    <rPh sb="37" eb="39">
      <t>セツビ</t>
    </rPh>
    <rPh sb="39" eb="42">
      <t>ホジョキン</t>
    </rPh>
    <rPh sb="43" eb="44">
      <t>ダイ</t>
    </rPh>
    <rPh sb="45" eb="46">
      <t>キ</t>
    </rPh>
    <rPh sb="47" eb="48">
      <t>ダイ</t>
    </rPh>
    <rPh sb="49" eb="50">
      <t>キ</t>
    </rPh>
    <rPh sb="52" eb="55">
      <t>ホジョキン</t>
    </rPh>
    <rPh sb="56" eb="58">
      <t>ヘイヨウ</t>
    </rPh>
    <rPh sb="59" eb="61">
      <t>リヨウ</t>
    </rPh>
    <rPh sb="72" eb="74">
      <t>ニュウリョク</t>
    </rPh>
    <phoneticPr fontId="1"/>
  </si>
  <si>
    <t>●県単独補助時は規定の補助額又は設備購入費(税抜）の1／2の金額のいずれか低い額　(国1／1補助分は対象外）
●国補助併用時は規定の補助額の1／2又は設備購入費(税抜）の1／4の金額のいずれか低い額　(国1／1補助分は対象外）
※規定の補助額とは次世代自動車振興ｾﾝﾀｰＨＰの「令和7年度補正(第1期、第2期）補助対象充電設備型式一覧表」の補助金交付上限額補助率1/2の欄の額　参照</t>
    <rPh sb="1" eb="2">
      <t>ケン</t>
    </rPh>
    <rPh sb="2" eb="4">
      <t>タンドク</t>
    </rPh>
    <rPh sb="4" eb="6">
      <t>ホジョ</t>
    </rPh>
    <rPh sb="6" eb="7">
      <t>ジ</t>
    </rPh>
    <rPh sb="8" eb="10">
      <t>キテイ</t>
    </rPh>
    <rPh sb="11" eb="14">
      <t>ホジョガク</t>
    </rPh>
    <rPh sb="14" eb="15">
      <t>マタ</t>
    </rPh>
    <rPh sb="16" eb="18">
      <t>セツビ</t>
    </rPh>
    <rPh sb="18" eb="21">
      <t>コウニュウヒ</t>
    </rPh>
    <rPh sb="22" eb="24">
      <t>ゼイヌ</t>
    </rPh>
    <rPh sb="30" eb="32">
      <t>キンガク</t>
    </rPh>
    <rPh sb="37" eb="38">
      <t>ヒク</t>
    </rPh>
    <rPh sb="39" eb="40">
      <t>ガク</t>
    </rPh>
    <rPh sb="42" eb="43">
      <t>クニ</t>
    </rPh>
    <rPh sb="46" eb="49">
      <t>ホジョブン</t>
    </rPh>
    <rPh sb="50" eb="53">
      <t>タイショウガイ</t>
    </rPh>
    <rPh sb="57" eb="58">
      <t>クニ</t>
    </rPh>
    <rPh sb="58" eb="60">
      <t>ホジョ</t>
    </rPh>
    <rPh sb="60" eb="63">
      <t>ヘイヨウジ</t>
    </rPh>
    <rPh sb="64" eb="66">
      <t>キテイ</t>
    </rPh>
    <rPh sb="67" eb="69">
      <t>ホジョ</t>
    </rPh>
    <rPh sb="69" eb="70">
      <t>ガク</t>
    </rPh>
    <rPh sb="74" eb="75">
      <t>マタ</t>
    </rPh>
    <rPh sb="76" eb="78">
      <t>セツビ</t>
    </rPh>
    <rPh sb="78" eb="81">
      <t>コウニュウヒ</t>
    </rPh>
    <rPh sb="117" eb="119">
      <t>キテイ</t>
    </rPh>
    <rPh sb="120" eb="123">
      <t>ホジョガク</t>
    </rPh>
    <rPh sb="125" eb="128">
      <t>ジセダイ</t>
    </rPh>
    <rPh sb="128" eb="131">
      <t>ジドウシャ</t>
    </rPh>
    <rPh sb="131" eb="133">
      <t>シンコウ</t>
    </rPh>
    <rPh sb="158" eb="160">
      <t>タイショウ</t>
    </rPh>
    <rPh sb="160" eb="162">
      <t>ジュウデン</t>
    </rPh>
    <rPh sb="162" eb="164">
      <t>セツビ</t>
    </rPh>
    <rPh sb="164" eb="166">
      <t>カタシキ</t>
    </rPh>
    <rPh sb="166" eb="168">
      <t>イチラン</t>
    </rPh>
    <rPh sb="168" eb="169">
      <t>ヒョウ</t>
    </rPh>
    <rPh sb="171" eb="174">
      <t>ホジョキン</t>
    </rPh>
    <rPh sb="174" eb="176">
      <t>コウフ</t>
    </rPh>
    <rPh sb="176" eb="179">
      <t>ジョウゲンガク</t>
    </rPh>
    <rPh sb="179" eb="182">
      <t>ホジョリツ</t>
    </rPh>
    <rPh sb="186" eb="187">
      <t>ラン</t>
    </rPh>
    <rPh sb="188" eb="189">
      <t>ガク</t>
    </rPh>
    <rPh sb="190" eb="192">
      <t>サンショウ</t>
    </rPh>
    <phoneticPr fontId="1"/>
  </si>
  <si>
    <t>○　充電設備，別体課金器，Ｖ２Ｈ放充電設備等の充電設備を稼働させるために必要な「ブレーカー」，災害などの非常時に放電目的等で回路を切替えるために必要な「切替開閉器」の工事の申告がある場合は入力してください。</t>
    <rPh sb="2" eb="4">
      <t>ジュウデン</t>
    </rPh>
    <rPh sb="4" eb="6">
      <t>セツビ</t>
    </rPh>
    <rPh sb="7" eb="9">
      <t>ベッタイ</t>
    </rPh>
    <rPh sb="9" eb="11">
      <t>カキン</t>
    </rPh>
    <rPh sb="11" eb="12">
      <t>キ</t>
    </rPh>
    <rPh sb="16" eb="17">
      <t>ホウ</t>
    </rPh>
    <rPh sb="17" eb="19">
      <t>ジュウデン</t>
    </rPh>
    <rPh sb="19" eb="21">
      <t>セツビ</t>
    </rPh>
    <rPh sb="21" eb="22">
      <t>トウ</t>
    </rPh>
    <rPh sb="23" eb="25">
      <t>ジュウデン</t>
    </rPh>
    <rPh sb="25" eb="27">
      <t>セツビ</t>
    </rPh>
    <rPh sb="28" eb="30">
      <t>カドウ</t>
    </rPh>
    <rPh sb="36" eb="38">
      <t>ヒツヨウ</t>
    </rPh>
    <rPh sb="47" eb="49">
      <t>サイガイ</t>
    </rPh>
    <rPh sb="52" eb="55">
      <t>ヒジョウジ</t>
    </rPh>
    <rPh sb="56" eb="58">
      <t>ホウデン</t>
    </rPh>
    <rPh sb="58" eb="59">
      <t>メ</t>
    </rPh>
    <rPh sb="59" eb="60">
      <t>マト</t>
    </rPh>
    <rPh sb="60" eb="61">
      <t>トウ</t>
    </rPh>
    <rPh sb="62" eb="64">
      <t>カイロ</t>
    </rPh>
    <rPh sb="65" eb="66">
      <t>キ</t>
    </rPh>
    <rPh sb="66" eb="67">
      <t>カ</t>
    </rPh>
    <rPh sb="72" eb="74">
      <t>ヒツヨウ</t>
    </rPh>
    <rPh sb="76" eb="77">
      <t>キ</t>
    </rPh>
    <rPh sb="77" eb="78">
      <t>カ</t>
    </rPh>
    <rPh sb="78" eb="81">
      <t>カイヘイキ</t>
    </rPh>
    <rPh sb="83" eb="85">
      <t>コウジ</t>
    </rPh>
    <rPh sb="86" eb="88">
      <t>シンコク</t>
    </rPh>
    <rPh sb="91" eb="93">
      <t>バアイ</t>
    </rPh>
    <rPh sb="94" eb="96">
      <t>ニュウリョク</t>
    </rPh>
    <phoneticPr fontId="1"/>
  </si>
  <si>
    <t>①　急速充電設備にあっては，設置場所及び充電設備防護用部材のレイアウトを所管消防署に確認しました。</t>
    <rPh sb="14" eb="16">
      <t>セッチ</t>
    </rPh>
    <rPh sb="16" eb="18">
      <t>バショ</t>
    </rPh>
    <rPh sb="18" eb="19">
      <t>オヨ</t>
    </rPh>
    <phoneticPr fontId="1"/>
  </si>
  <si>
    <t>・③を選択した場合は，路面表示のデザインを選択してください。※【その他】を選択した場合はその理由を以下に入力してください。</t>
    <rPh sb="3" eb="5">
      <t>センタク</t>
    </rPh>
    <rPh sb="7" eb="9">
      <t>バアイ</t>
    </rPh>
    <phoneticPr fontId="1"/>
  </si>
  <si>
    <t>実績報告提出時、交付申請時と申請内容に変更がない場合は提出は不要です。</t>
    <rPh sb="0" eb="2">
      <t>ジッセキ</t>
    </rPh>
    <rPh sb="2" eb="4">
      <t>ホウコク</t>
    </rPh>
    <rPh sb="4" eb="6">
      <t>テイシュツ</t>
    </rPh>
    <rPh sb="6" eb="7">
      <t>ジ</t>
    </rPh>
    <rPh sb="8" eb="13">
      <t>コウフシンセイジ</t>
    </rPh>
    <rPh sb="14" eb="18">
      <t>シンセイナイヨウ</t>
    </rPh>
    <rPh sb="19" eb="21">
      <t>ヘンコウ</t>
    </rPh>
    <rPh sb="24" eb="26">
      <t>バアイ</t>
    </rPh>
    <rPh sb="27" eb="29">
      <t>テイシュツ</t>
    </rPh>
    <rPh sb="30" eb="32">
      <t>フヨウ</t>
    </rPh>
    <phoneticPr fontId="1"/>
  </si>
  <si>
    <t>急速充電設備出力の総和　350ｋW以上</t>
    <rPh sb="0" eb="2">
      <t>キュウソク</t>
    </rPh>
    <rPh sb="2" eb="4">
      <t>ジュウデン</t>
    </rPh>
    <rPh sb="4" eb="6">
      <t>セツビ</t>
    </rPh>
    <rPh sb="6" eb="8">
      <t>シュツリョク</t>
    </rPh>
    <rPh sb="9" eb="11">
      <t>ソウワ</t>
    </rPh>
    <rPh sb="17" eb="19">
      <t>イジョウ</t>
    </rPh>
    <phoneticPr fontId="1"/>
  </si>
  <si>
    <r>
      <t xml:space="preserve">　・補助金申請をされる充電設備を1つ選択し、下記の色枠に番号を入力してください。
</t>
    </r>
    <r>
      <rPr>
        <sz val="12"/>
        <color indexed="8"/>
        <rFont val="ＭＳ ゴシック"/>
        <family val="3"/>
        <charset val="128"/>
      </rPr>
      <t>　（下記の１～33以外の設備区分に当てはまらない設備は、鹿児島県の補助金の対象設備ではありません。）</t>
    </r>
    <rPh sb="2" eb="5">
      <t>ホジョキン</t>
    </rPh>
    <rPh sb="5" eb="7">
      <t>シンセイ</t>
    </rPh>
    <rPh sb="11" eb="13">
      <t>ジュウデン</t>
    </rPh>
    <rPh sb="13" eb="15">
      <t>セツビ</t>
    </rPh>
    <rPh sb="18" eb="20">
      <t>センタク</t>
    </rPh>
    <rPh sb="22" eb="24">
      <t>カキ</t>
    </rPh>
    <rPh sb="25" eb="26">
      <t>イロ</t>
    </rPh>
    <rPh sb="26" eb="27">
      <t>ワク</t>
    </rPh>
    <rPh sb="28" eb="30">
      <t>バンゴウ</t>
    </rPh>
    <rPh sb="31" eb="33">
      <t>ニュウリョク</t>
    </rPh>
    <rPh sb="43" eb="45">
      <t>カキ</t>
    </rPh>
    <rPh sb="50" eb="52">
      <t>イガイ</t>
    </rPh>
    <rPh sb="53" eb="55">
      <t>セツビ</t>
    </rPh>
    <rPh sb="55" eb="57">
      <t>クブン</t>
    </rPh>
    <rPh sb="58" eb="59">
      <t>ア</t>
    </rPh>
    <rPh sb="65" eb="67">
      <t>セツビ</t>
    </rPh>
    <rPh sb="69" eb="72">
      <t>カゴシマ</t>
    </rPh>
    <rPh sb="72" eb="73">
      <t>ケン</t>
    </rPh>
    <rPh sb="74" eb="76">
      <t>ホジョ</t>
    </rPh>
    <rPh sb="76" eb="77">
      <t>キン</t>
    </rPh>
    <rPh sb="78" eb="80">
      <t>タイショウ</t>
    </rPh>
    <rPh sb="80" eb="82">
      <t>セツビ</t>
    </rPh>
    <phoneticPr fontId="1"/>
  </si>
  <si>
    <r>
      <t>充電設備等設置工事申告　計算書  (R</t>
    </r>
    <r>
      <rPr>
        <b/>
        <sz val="18"/>
        <rFont val="ＭＳ ゴシック"/>
        <family val="3"/>
        <charset val="128"/>
      </rPr>
      <t>8</t>
    </r>
    <r>
      <rPr>
        <b/>
        <sz val="18"/>
        <color theme="1"/>
        <rFont val="ＭＳ ゴシック"/>
        <family val="3"/>
        <charset val="128"/>
      </rPr>
      <t xml:space="preserve"> Ver.2 20260730)</t>
    </r>
    <rPh sb="4" eb="5">
      <t>トウ</t>
    </rPh>
    <rPh sb="12" eb="15">
      <t>ケイサンショ</t>
    </rPh>
    <phoneticPr fontId="1"/>
  </si>
  <si>
    <r>
      <t>●県単独補助時（離島の個人</t>
    </r>
    <r>
      <rPr>
        <sz val="10"/>
        <color rgb="FFFF0000"/>
        <rFont val="ＭＳ ゴシック"/>
        <family val="3"/>
        <charset val="128"/>
      </rPr>
      <t>も</t>
    </r>
    <r>
      <rPr>
        <u/>
        <sz val="10"/>
        <color rgb="FFFF0000"/>
        <rFont val="ＭＳ ゴシック"/>
        <family val="3"/>
        <charset val="128"/>
      </rPr>
      <t>対象）は規定の補助額又は設備購入費(税抜）の1／2の金額のいずれか低い額
●国補助併用時は規定の補助額の1／2又は設備購入費(税抜）の1／4の金額のいずれか低い額
※規定の補助額とは次世代自動車振興ｾﾝﾀｰＨＰの「補助対象V2H充放電設備一覧（（別表1）銘柄毎の補助金交付額）」表の補助金交付上限額補助率1/2の欄の額　参照</t>
    </r>
    <rPh sb="1" eb="2">
      <t>ケン</t>
    </rPh>
    <rPh sb="2" eb="4">
      <t>タンドク</t>
    </rPh>
    <rPh sb="4" eb="6">
      <t>ホジョ</t>
    </rPh>
    <rPh sb="6" eb="7">
      <t>ジ</t>
    </rPh>
    <rPh sb="8" eb="10">
      <t>リトウ</t>
    </rPh>
    <rPh sb="11" eb="13">
      <t>コジン</t>
    </rPh>
    <rPh sb="14" eb="16">
      <t>タイショウ</t>
    </rPh>
    <rPh sb="18" eb="20">
      <t>キテイ</t>
    </rPh>
    <rPh sb="21" eb="24">
      <t>ホジョガク</t>
    </rPh>
    <rPh sb="24" eb="25">
      <t>マタ</t>
    </rPh>
    <rPh sb="26" eb="28">
      <t>セツビ</t>
    </rPh>
    <rPh sb="28" eb="31">
      <t>コウニュウヒ</t>
    </rPh>
    <rPh sb="32" eb="34">
      <t>ゼイヌ</t>
    </rPh>
    <rPh sb="40" eb="42">
      <t>キンガク</t>
    </rPh>
    <rPh sb="47" eb="48">
      <t>ヒク</t>
    </rPh>
    <rPh sb="49" eb="50">
      <t>ガク</t>
    </rPh>
    <rPh sb="53" eb="54">
      <t>クニ</t>
    </rPh>
    <rPh sb="54" eb="56">
      <t>ホジョ</t>
    </rPh>
    <rPh sb="56" eb="59">
      <t>ヘイヨウジ</t>
    </rPh>
    <rPh sb="60" eb="62">
      <t>キテイ</t>
    </rPh>
    <rPh sb="63" eb="65">
      <t>ホジョ</t>
    </rPh>
    <rPh sb="65" eb="66">
      <t>ガク</t>
    </rPh>
    <rPh sb="70" eb="71">
      <t>マタ</t>
    </rPh>
    <rPh sb="72" eb="74">
      <t>セツビ</t>
    </rPh>
    <rPh sb="74" eb="77">
      <t>コウニュウヒ</t>
    </rPh>
    <rPh sb="99" eb="101">
      <t>キテイ</t>
    </rPh>
    <rPh sb="102" eb="105">
      <t>ホジョガク</t>
    </rPh>
    <rPh sb="107" eb="110">
      <t>ジセダイ</t>
    </rPh>
    <rPh sb="110" eb="113">
      <t>ジドウシャ</t>
    </rPh>
    <rPh sb="113" eb="115">
      <t>シンコウ</t>
    </rPh>
    <rPh sb="155" eb="156">
      <t>ヒョウ</t>
    </rPh>
    <rPh sb="157" eb="160">
      <t>ホジョキン</t>
    </rPh>
    <rPh sb="160" eb="162">
      <t>コウフ</t>
    </rPh>
    <rPh sb="162" eb="165">
      <t>ジョウゲンガク</t>
    </rPh>
    <rPh sb="165" eb="168">
      <t>ホジョリツ</t>
    </rPh>
    <rPh sb="172" eb="173">
      <t>ラン</t>
    </rPh>
    <rPh sb="174" eb="175">
      <t>ガク</t>
    </rPh>
    <rPh sb="176" eb="178">
      <t>サンショウ</t>
    </rPh>
    <phoneticPr fontId="1"/>
  </si>
  <si>
    <r>
      <rPr>
        <b/>
        <sz val="11"/>
        <color indexed="8"/>
        <rFont val="ＭＳ ゴシック"/>
        <family val="3"/>
        <charset val="128"/>
      </rPr>
      <t>4 電気関連工事</t>
    </r>
    <r>
      <rPr>
        <sz val="11"/>
        <color theme="1"/>
        <rFont val="ＭＳ ゴシック"/>
        <family val="3"/>
        <charset val="128"/>
      </rPr>
      <t xml:space="preserve">
（V2Hを構成するケーブル、アース線（幹線含む）の部材費、配管工事（金属製。合成樹脂製）工事に係る部材費、ブレーカー・切替開閉器設置に係る部材費、ブレーカーや切替開閉器を収納するための盤の設置に係る部材費、電気配線の敷設（配線ルートの確保）関係する工事費（例：掘削・埋設工事、貫通工事、プルボックス、点検口、配管用ブロックなど）、それらにかかる労務費）</t>
    </r>
    <rPh sb="2" eb="4">
      <t>デンキ</t>
    </rPh>
    <rPh sb="4" eb="8">
      <t>カンレンコウジ</t>
    </rPh>
    <rPh sb="14" eb="16">
      <t>コウセイ</t>
    </rPh>
    <rPh sb="26" eb="27">
      <t>セン</t>
    </rPh>
    <rPh sb="28" eb="30">
      <t>カンセン</t>
    </rPh>
    <rPh sb="30" eb="31">
      <t>フク</t>
    </rPh>
    <rPh sb="34" eb="37">
      <t>ブザイヒ</t>
    </rPh>
    <rPh sb="38" eb="42">
      <t>ハイカンコウジ</t>
    </rPh>
    <rPh sb="43" eb="46">
      <t>キンゾクセイ</t>
    </rPh>
    <rPh sb="47" eb="51">
      <t>ゴウセイジュシ</t>
    </rPh>
    <rPh sb="51" eb="52">
      <t>セイ</t>
    </rPh>
    <rPh sb="53" eb="55">
      <t>コウジ</t>
    </rPh>
    <rPh sb="56" eb="57">
      <t>カカ</t>
    </rPh>
    <rPh sb="58" eb="61">
      <t>ブザイヒ</t>
    </rPh>
    <rPh sb="68" eb="70">
      <t>キリカエ</t>
    </rPh>
    <rPh sb="70" eb="73">
      <t>カイヘイキ</t>
    </rPh>
    <rPh sb="73" eb="75">
      <t>セッチ</t>
    </rPh>
    <rPh sb="76" eb="77">
      <t>カカ</t>
    </rPh>
    <rPh sb="78" eb="81">
      <t>ブザイヒ</t>
    </rPh>
    <rPh sb="88" eb="90">
      <t>キリカエ</t>
    </rPh>
    <rPh sb="90" eb="93">
      <t>カイヘイキ</t>
    </rPh>
    <rPh sb="94" eb="96">
      <t>シュウノウ</t>
    </rPh>
    <rPh sb="101" eb="102">
      <t>バン</t>
    </rPh>
    <rPh sb="103" eb="105">
      <t>セッチ</t>
    </rPh>
    <rPh sb="106" eb="107">
      <t>カカ</t>
    </rPh>
    <rPh sb="108" eb="110">
      <t>ブザイ</t>
    </rPh>
    <rPh sb="110" eb="111">
      <t>ヒ</t>
    </rPh>
    <rPh sb="112" eb="116">
      <t>デンキハイセン</t>
    </rPh>
    <rPh sb="117" eb="119">
      <t>フセツ</t>
    </rPh>
    <rPh sb="120" eb="122">
      <t>ハイセン</t>
    </rPh>
    <rPh sb="126" eb="128">
      <t>カクホ</t>
    </rPh>
    <rPh sb="129" eb="131">
      <t>カンケイ</t>
    </rPh>
    <rPh sb="133" eb="136">
      <t>コウジヒ</t>
    </rPh>
    <rPh sb="137" eb="138">
      <t>レイ</t>
    </rPh>
    <rPh sb="139" eb="141">
      <t>クッサク</t>
    </rPh>
    <rPh sb="142" eb="144">
      <t>マイセツ</t>
    </rPh>
    <rPh sb="144" eb="146">
      <t>コウジ</t>
    </rPh>
    <rPh sb="147" eb="149">
      <t>カンツウ</t>
    </rPh>
    <rPh sb="149" eb="151">
      <t>コウジ</t>
    </rPh>
    <rPh sb="159" eb="162">
      <t>テンケングチ</t>
    </rPh>
    <rPh sb="163" eb="166">
      <t>ハイカンヨウ</t>
    </rPh>
    <rPh sb="181" eb="184">
      <t>ロウムヒ</t>
    </rPh>
    <phoneticPr fontId="1"/>
  </si>
  <si>
    <r>
      <rPr>
        <b/>
        <sz val="11"/>
        <color indexed="8"/>
        <rFont val="ＭＳ ゴシック"/>
        <family val="3"/>
        <charset val="128"/>
      </rPr>
      <t>5 諸費用</t>
    </r>
    <r>
      <rPr>
        <sz val="11"/>
        <color theme="1"/>
        <rFont val="ＭＳ ゴシック"/>
        <family val="3"/>
        <charset val="128"/>
      </rPr>
      <t xml:space="preserve">
（テープ、ドリルの刃など、雑材・消耗品等の費用、養生に係る費用、設置場所へのV2Hの設置・配置に関する検討に係る費用、電力会社との協議に係る費用</t>
    </r>
    <rPh sb="2" eb="5">
      <t>ショヒヨウ</t>
    </rPh>
    <rPh sb="15" eb="16">
      <t>ハ</t>
    </rPh>
    <rPh sb="19" eb="21">
      <t>ザツザイ</t>
    </rPh>
    <rPh sb="22" eb="25">
      <t>ショウモウヒン</t>
    </rPh>
    <rPh sb="25" eb="26">
      <t>トウ</t>
    </rPh>
    <rPh sb="27" eb="29">
      <t>ヒヨウ</t>
    </rPh>
    <rPh sb="30" eb="32">
      <t>ヨウジョウ</t>
    </rPh>
    <rPh sb="33" eb="34">
      <t>カカ</t>
    </rPh>
    <rPh sb="35" eb="37">
      <t>ヒヨウ</t>
    </rPh>
    <rPh sb="38" eb="42">
      <t>セッチバショ</t>
    </rPh>
    <rPh sb="48" eb="50">
      <t>セッチ</t>
    </rPh>
    <rPh sb="51" eb="53">
      <t>ハイチ</t>
    </rPh>
    <rPh sb="54" eb="55">
      <t>カン</t>
    </rPh>
    <rPh sb="57" eb="59">
      <t>ケントウ</t>
    </rPh>
    <rPh sb="60" eb="61">
      <t>カカ</t>
    </rPh>
    <rPh sb="62" eb="64">
      <t>ヒヨウ</t>
    </rPh>
    <rPh sb="65" eb="69">
      <t>デンリョクガイシャ</t>
    </rPh>
    <rPh sb="71" eb="73">
      <t>キョウギ</t>
    </rPh>
    <rPh sb="74" eb="75">
      <t>カカ</t>
    </rPh>
    <rPh sb="76" eb="78">
      <t>ヒヨウ</t>
    </rPh>
    <phoneticPr fontId="1"/>
  </si>
  <si>
    <t>※補助対象経費上限550,000円</t>
    <rPh sb="1" eb="3">
      <t>ホジョ</t>
    </rPh>
    <rPh sb="3" eb="5">
      <t>タイショウ</t>
    </rPh>
    <rPh sb="5" eb="7">
      <t>ケイヒ</t>
    </rPh>
    <rPh sb="7" eb="9">
      <t>ジョウゲン</t>
    </rPh>
    <rPh sb="16" eb="17">
      <t>エン</t>
    </rPh>
    <phoneticPr fontId="1"/>
  </si>
  <si>
    <t>（１）Ｖ２Ｈ充放電設備等設置工事費</t>
    <rPh sb="7" eb="9">
      <t>ホウデン</t>
    </rPh>
    <phoneticPr fontId="1"/>
  </si>
  <si>
    <t>・【災害拠点】</t>
    <rPh sb="2" eb="6">
      <t>サイガイキョテン</t>
    </rPh>
    <phoneticPr fontId="1"/>
  </si>
  <si>
    <t>【災害拠点】
V2H充放電等設置工事の申告の場合は右をクリック</t>
    <rPh sb="1" eb="5">
      <t>サイガイキョテン</t>
    </rPh>
    <rPh sb="22" eb="24">
      <t>バアイ</t>
    </rPh>
    <phoneticPr fontId="1"/>
  </si>
  <si>
    <t>【災害拠点以外】
V2H充放電等設置工事の申告の場合は右をクリック</t>
    <rPh sb="1" eb="5">
      <t>サイガイキョテン</t>
    </rPh>
    <rPh sb="5" eb="7">
      <t>イガイ</t>
    </rPh>
    <rPh sb="24" eb="26">
      <t>バアイ</t>
    </rPh>
    <phoneticPr fontId="1"/>
  </si>
  <si>
    <t xml:space="preserve">V２H充放電設備等設置工事申告【災害拠点】　計算書 </t>
    <rPh sb="3" eb="6">
      <t>ジュウホウデン</t>
    </rPh>
    <rPh sb="16" eb="20">
      <t>サイガイキョテン</t>
    </rPh>
    <phoneticPr fontId="1"/>
  </si>
  <si>
    <t>※補助対象経費上限950,000円</t>
    <phoneticPr fontId="1"/>
  </si>
  <si>
    <t>　・　工事内容の申告については，別シート（A1～A3，A6～A12）にそれぞれ入力してください。</t>
    <rPh sb="3" eb="5">
      <t>コウジ</t>
    </rPh>
    <rPh sb="5" eb="7">
      <t>ナイヨウ</t>
    </rPh>
    <rPh sb="8" eb="10">
      <t>シンコク</t>
    </rPh>
    <rPh sb="16" eb="17">
      <t>ベツ</t>
    </rPh>
    <rPh sb="39" eb="41">
      <t>ニュウリョク</t>
    </rPh>
    <phoneticPr fontId="1"/>
  </si>
  <si>
    <t xml:space="preserve">V２H充放電設備等設置工事申告【災害拠点以外】　計算書 </t>
    <rPh sb="4" eb="5">
      <t>ホウ</t>
    </rPh>
    <rPh sb="16" eb="22">
      <t>サイガイキョテンイガイ</t>
    </rPh>
    <phoneticPr fontId="1"/>
  </si>
  <si>
    <t>〇Ｖ２Ｈ充放電設備設置の工事費に関し、　について入力してください。（その他の項目は，自動で計算されます。）</t>
    <rPh sb="4" eb="9">
      <t>ジュウホウデンセツビ</t>
    </rPh>
    <rPh sb="9" eb="11">
      <t>セッチ</t>
    </rPh>
    <rPh sb="12" eb="15">
      <t>コウジヒ</t>
    </rPh>
    <rPh sb="16" eb="17">
      <t>カン</t>
    </rPh>
    <rPh sb="24" eb="26">
      <t>ニュウリョク</t>
    </rPh>
    <rPh sb="36" eb="37">
      <t>ホカ</t>
    </rPh>
    <rPh sb="38" eb="40">
      <t>コウモク</t>
    </rPh>
    <rPh sb="42" eb="44">
      <t>ジドウ</t>
    </rPh>
    <rPh sb="45" eb="47">
      <t>ケイサン</t>
    </rPh>
    <phoneticPr fontId="1"/>
  </si>
  <si>
    <t>①　以下の要件を満たす</t>
    <rPh sb="2" eb="4">
      <t>イカ</t>
    </rPh>
    <rPh sb="5" eb="7">
      <t>ヨウケン</t>
    </rPh>
    <rPh sb="8" eb="9">
      <t>ミ</t>
    </rPh>
    <phoneticPr fontId="1"/>
  </si>
  <si>
    <t>②　以下の要件を満たさない</t>
    <rPh sb="2" eb="4">
      <t>イカ</t>
    </rPh>
    <rPh sb="5" eb="7">
      <t>ヨウケン</t>
    </rPh>
    <rPh sb="8" eb="9">
      <t>ミ</t>
    </rPh>
    <phoneticPr fontId="1"/>
  </si>
  <si>
    <t xml:space="preserve">（１）基礎・据付工事 </t>
    <phoneticPr fontId="1"/>
  </si>
  <si>
    <t xml:space="preserve">（２）電気配線工事 </t>
    <phoneticPr fontId="1"/>
  </si>
  <si>
    <t xml:space="preserve">（３）ブレーカー・切替開閉器工事 </t>
    <phoneticPr fontId="1"/>
  </si>
  <si>
    <t>・Ｖ２Ｈ充放電設備本体等の性能を担保するブレーカー・切替開閉器を設置すること。</t>
  </si>
  <si>
    <t xml:space="preserve">（４）ライン引き工事 </t>
    <phoneticPr fontId="1"/>
  </si>
  <si>
    <t>・充放電スペースは、幅2.5ｍ×奥行き5ｍの区画を目安とする。</t>
  </si>
  <si>
    <t xml:space="preserve">（５）路面表示工事 </t>
    <phoneticPr fontId="1"/>
  </si>
  <si>
    <t>・デザインは東京電力登録商標、地方公共団体が策定したものおよびセンターが認めたもの。</t>
    <phoneticPr fontId="1"/>
  </si>
  <si>
    <t>・寸法は、900㎜ｘ900㎜以上とする。</t>
  </si>
  <si>
    <t>・計画した充放電スペースの区画内に設置すること。</t>
    <phoneticPr fontId="1"/>
  </si>
  <si>
    <t>・「待機スペース」を申請する場合は、路面表示として「待機スペース」であることが確認できる記載を必須とする。</t>
    <phoneticPr fontId="1"/>
  </si>
  <si>
    <t>・Ｖ２Ｈ充放電設備メーカーが「取り付け作業指示書」等で指示するＶ２Ｈ充放電設備等本体の基礎サイズの仕様を満たしていること。</t>
    <phoneticPr fontId="1"/>
  </si>
  <si>
    <t>・Ｖ２Ｈ充放電設備メーカーが「取り付け作業指示書」等で指示するケーブルの仕様を満たしていること。</t>
    <phoneticPr fontId="1"/>
  </si>
  <si>
    <t>※待機スペースとは、充放電スペースに近接した「Ｖ２Ｈ充放電設備」利用のために待機する駐車スペースをいいます。</t>
    <phoneticPr fontId="1"/>
  </si>
  <si>
    <t xml:space="preserve">（６）屋根設置工事 </t>
    <rPh sb="3" eb="5">
      <t>ヤネ</t>
    </rPh>
    <rPh sb="5" eb="7">
      <t>セッチ</t>
    </rPh>
    <rPh sb="7" eb="9">
      <t>コウジ</t>
    </rPh>
    <phoneticPr fontId="1"/>
  </si>
  <si>
    <t>・屋根の本体は原則、既製品に限る。</t>
  </si>
  <si>
    <t>・建ぺい率等の確認は申請者が申請前に行うこと。</t>
    <phoneticPr fontId="1"/>
  </si>
  <si>
    <t>・小屋との同時申請不可。</t>
  </si>
  <si>
    <t xml:space="preserve">（７）小屋設置工事 </t>
    <phoneticPr fontId="1"/>
  </si>
  <si>
    <t>・小屋の本体は原則、既製品に限る。</t>
  </si>
  <si>
    <t>・屋根との同時申請不可。</t>
  </si>
  <si>
    <t xml:space="preserve">（８）防護用部材設置工事 </t>
    <phoneticPr fontId="1"/>
  </si>
  <si>
    <t>・本体は原則、既製品に限る。</t>
  </si>
  <si>
    <t>・金属製に限る。</t>
  </si>
  <si>
    <t>・地方公共団体等に設置に関する条例等がある場合があるため、申請前に申請者責任において確認すること。</t>
    <phoneticPr fontId="1"/>
  </si>
  <si>
    <t>（９）電灯設置工事</t>
    <phoneticPr fontId="1"/>
  </si>
  <si>
    <t>・電灯の本体は原則、既製品に限る。</t>
    <phoneticPr fontId="1"/>
  </si>
  <si>
    <t>・Ｖ２Ｈ充放電設備本体を照らしていること。</t>
  </si>
  <si>
    <t>３　V2H充放電設備等設置工事の要件(申請の手引き 5-10-4)</t>
    <rPh sb="5" eb="8">
      <t>ジュウホウデン</t>
    </rPh>
    <rPh sb="8" eb="10">
      <t>セツビ</t>
    </rPh>
    <rPh sb="10" eb="15">
      <t>トウセッチコウジ</t>
    </rPh>
    <rPh sb="16" eb="18">
      <t>ヨウケン</t>
    </rPh>
    <rPh sb="19" eb="21">
      <t>シンセイ</t>
    </rPh>
    <rPh sb="22" eb="24">
      <t>テビ</t>
    </rPh>
    <phoneticPr fontId="1"/>
  </si>
  <si>
    <t>Ｖ２Ｈ充放電設備等設置工事の要件の確認</t>
    <rPh sb="3" eb="8">
      <t>ジュウホウデンセツビ</t>
    </rPh>
    <rPh sb="8" eb="9">
      <t>トウ</t>
    </rPh>
    <rPh sb="9" eb="11">
      <t>セッチ</t>
    </rPh>
    <rPh sb="11" eb="13">
      <t>コウジ</t>
    </rPh>
    <rPh sb="14" eb="16">
      <t>ヨウケン</t>
    </rPh>
    <phoneticPr fontId="1"/>
  </si>
  <si>
    <t>1つの申請で屋根床屋を重複して選択はできない。</t>
    <rPh sb="3" eb="5">
      <t>シンセイ</t>
    </rPh>
    <rPh sb="6" eb="10">
      <t>ヤネトコヤ</t>
    </rPh>
    <rPh sb="11" eb="13">
      <t>チョウフク</t>
    </rPh>
    <rPh sb="15" eb="17">
      <t>センタク</t>
    </rPh>
    <phoneticPr fontId="1"/>
  </si>
  <si>
    <t>　①　Ｖ２Ｈ充放電設備設置基礎工事費</t>
    <rPh sb="6" eb="11">
      <t>ジュウホウデンセツビ</t>
    </rPh>
    <rPh sb="11" eb="18">
      <t>セッチキソコウジヒキソスソツ</t>
    </rPh>
    <phoneticPr fontId="1"/>
  </si>
  <si>
    <t>　①　設備本体搬入費</t>
    <rPh sb="3" eb="10">
      <t>セツビホンタイハンニュウヒ</t>
    </rPh>
    <phoneticPr fontId="1"/>
  </si>
  <si>
    <t>　○　Ｖ２Ｈ充放電設備等設置工事を申告するにあたり、以下（１）から（９）の要件を満たすことが必要です。</t>
    <rPh sb="6" eb="9">
      <t>ジュウホウデン</t>
    </rPh>
    <rPh sb="9" eb="11">
      <t>セツビ</t>
    </rPh>
    <rPh sb="11" eb="12">
      <t>トウ</t>
    </rPh>
    <rPh sb="12" eb="14">
      <t>セッチ</t>
    </rPh>
    <rPh sb="14" eb="16">
      <t>コウジ</t>
    </rPh>
    <rPh sb="17" eb="19">
      <t>シンコク</t>
    </rPh>
    <rPh sb="26" eb="28">
      <t>イカ</t>
    </rPh>
    <rPh sb="37" eb="39">
      <t>ヨウケン</t>
    </rPh>
    <rPh sb="40" eb="41">
      <t>ミ</t>
    </rPh>
    <rPh sb="46" eb="48">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</si>
</sst>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0_ ;[Red]\-0.0\ "/>
  </numFmts>
  <fonts count="31" x14ac:knownFonts="1">
    <font>
      <sz val="11"/>
      <color theme="1"/>
      <name val="ＭＳ ゴシック"/>
      <family val="3"/>
      <charset val="128"/>
    </font>
    <font>
      <sz val="6"/>
      <name val="ＭＳ ゴシック"/>
      <family val="3"/>
      <charset val="128"/>
    </font>
    <font>
      <sz val="11"/>
      <name val="ＭＳ ゴシック"/>
      <family val="3"/>
      <charset val="128"/>
    </font>
    <font>
      <sz val="14"/>
      <color indexed="8"/>
      <name val="ＭＳ ゴシック"/>
      <family val="3"/>
      <charset val="128"/>
    </font>
    <font>
      <b/>
      <sz val="14"/>
      <name val="ＭＳ ゴシック"/>
      <family val="3"/>
      <charset val="128"/>
    </font>
    <font>
      <sz val="11"/>
      <name val="ＭＳ ゴシック"/>
      <family val="3"/>
      <charset val="128"/>
    </font>
    <font>
      <sz val="12"/>
      <name val="ＭＳ ゴシック"/>
      <family val="3"/>
      <charset val="128"/>
    </font>
    <font>
      <sz val="14"/>
      <name val="ＭＳ ゴシック"/>
      <family val="3"/>
      <charset val="128"/>
    </font>
    <font>
      <u/>
      <sz val="14"/>
      <color indexed="10"/>
      <name val="ＭＳ ゴシック"/>
      <family val="3"/>
      <charset val="128"/>
    </font>
    <font>
      <b/>
      <sz val="11"/>
      <color indexed="8"/>
      <name val="ＭＳ ゴシック"/>
      <family val="3"/>
      <charset val="128"/>
    </font>
    <font>
      <sz val="12"/>
      <color indexed="8"/>
      <name val="ＭＳ ゴシック"/>
      <family val="3"/>
      <charset val="128"/>
    </font>
    <font>
      <sz val="10"/>
      <name val="ＭＳ ゴシック"/>
      <family val="3"/>
      <charset val="128"/>
    </font>
    <font>
      <u/>
      <sz val="14"/>
      <color indexed="8"/>
      <name val="ＭＳ ゴシック"/>
      <family val="3"/>
      <charset val="128"/>
    </font>
    <font>
      <sz val="11"/>
      <color theme="1"/>
      <name val="ＭＳ ゴシック"/>
      <family val="3"/>
      <charset val="128"/>
    </font>
    <font>
      <b/>
      <sz val="11"/>
      <color theme="1"/>
      <name val="ＭＳ ゴシック"/>
      <family val="3"/>
      <charset val="128"/>
    </font>
    <font>
      <sz val="10"/>
      <color theme="1"/>
      <name val="ＭＳ ゴシック"/>
      <family val="3"/>
      <charset val="128"/>
    </font>
    <font>
      <b/>
      <sz val="14"/>
      <color theme="1"/>
      <name val="ＭＳ ゴシック"/>
      <family val="3"/>
      <charset val="128"/>
    </font>
    <font>
      <b/>
      <sz val="12"/>
      <color theme="1"/>
      <name val="ＭＳ ゴシック"/>
      <family val="3"/>
      <charset val="128"/>
    </font>
    <font>
      <sz val="14"/>
      <color theme="1"/>
      <name val="ＭＳ ゴシック"/>
      <family val="3"/>
      <charset val="128"/>
    </font>
    <font>
      <sz val="12"/>
      <color theme="1"/>
      <name val="ＭＳ ゴシック"/>
      <family val="3"/>
      <charset val="128"/>
    </font>
    <font>
      <b/>
      <sz val="16"/>
      <color theme="1"/>
      <name val="ＭＳ ゴシック"/>
      <family val="3"/>
      <charset val="128"/>
    </font>
    <font>
      <sz val="14"/>
      <color theme="1"/>
      <name val="Segoe UI Symbol"/>
      <family val="2"/>
    </font>
    <font>
      <sz val="9"/>
      <color theme="1"/>
      <name val="ＭＳ ゴシック"/>
      <family val="3"/>
      <charset val="128"/>
    </font>
    <font>
      <sz val="11"/>
      <color rgb="FFFF0000"/>
      <name val="ＭＳ ゴシック"/>
      <family val="3"/>
      <charset val="128"/>
    </font>
    <font>
      <sz val="14"/>
      <color rgb="FFFF0000"/>
      <name val="ＭＳ ゴシック"/>
      <family val="3"/>
      <charset val="128"/>
    </font>
    <font>
      <b/>
      <sz val="18"/>
      <color theme="1"/>
      <name val="ＭＳ ゴシック"/>
      <family val="3"/>
      <charset val="128"/>
    </font>
    <font>
      <u/>
      <sz val="10"/>
      <color rgb="FFFF0000"/>
      <name val="ＭＳ ゴシック"/>
      <family val="3"/>
      <charset val="128"/>
    </font>
    <font>
      <u/>
      <sz val="11"/>
      <color rgb="FFFF0000"/>
      <name val="ＭＳ ゴシック"/>
      <family val="3"/>
      <charset val="128"/>
    </font>
    <font>
      <sz val="8"/>
      <color rgb="FFFF0000"/>
      <name val="ＭＳ ゴシック"/>
      <family val="3"/>
      <charset val="128"/>
    </font>
    <font>
      <b/>
      <sz val="18"/>
      <name val="ＭＳ ゴシック"/>
      <family val="3"/>
      <charset val="128"/>
    </font>
    <font>
      <sz val="10"/>
      <color rgb="FFFF0000"/>
      <name val="ＭＳ ゴシック"/>
      <family val="3"/>
      <charset val="128"/>
    </font>
  </fonts>
  <fills count="13">
    <fill>
      <patternFill patternType="none"/>
    </fill>
    <fill>
      <patternFill patternType="gray125"/>
    </fill>
    <fill>
      <patternFill patternType="solid">
        <fgColor rgb="FFFFCC00"/>
        <bgColor indexed="64"/>
      </patternFill>
    </fill>
    <fill>
      <patternFill patternType="solid">
        <fgColor rgb="FF00B0F0"/>
        <bgColor indexed="64"/>
      </patternFill>
    </fill>
    <fill>
      <patternFill patternType="solid">
        <fgColor rgb="FFFFC0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rgb="FF92D050"/>
        <bgColor indexed="64"/>
      </patternFill>
    </fill>
    <fill>
      <patternFill patternType="solid">
        <fgColor theme="7"/>
        <bgColor indexed="64"/>
      </patternFill>
    </fill>
    <fill>
      <patternFill patternType="solid">
        <fgColor theme="4" tint="0.79998168889431442"/>
        <bgColor indexed="64"/>
      </patternFill>
    </fill>
    <fill>
      <patternFill patternType="solid">
        <fgColor rgb="FFD8A1A0"/>
        <bgColor indexed="64"/>
      </patternFill>
    </fill>
    <fill>
      <patternFill patternType="solid">
        <fgColor rgb="FFFF0000"/>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ck">
        <color indexed="64"/>
      </left>
      <right style="thick">
        <color indexed="64"/>
      </right>
      <top/>
      <bottom style="thick">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double">
        <color indexed="64"/>
      </top>
      <bottom/>
      <diagonal/>
    </border>
    <border>
      <left style="medium">
        <color indexed="64"/>
      </left>
      <right/>
      <top/>
      <bottom/>
      <diagonal/>
    </border>
    <border>
      <left style="thick">
        <color indexed="64"/>
      </left>
      <right style="thick">
        <color indexed="64"/>
      </right>
      <top style="thick">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368">
    <xf numFmtId="0" fontId="0" fillId="0" borderId="0" xfId="0">
      <alignment vertical="center"/>
    </xf>
    <xf numFmtId="0" fontId="14" fillId="0" borderId="0" xfId="0" applyFont="1">
      <alignment vertical="center"/>
    </xf>
    <xf numFmtId="0" fontId="0" fillId="0" borderId="1" xfId="0" applyBorder="1">
      <alignment vertical="center"/>
    </xf>
    <xf numFmtId="0" fontId="0" fillId="2" borderId="1" xfId="0" applyFill="1" applyBorder="1">
      <alignment vertical="center"/>
    </xf>
    <xf numFmtId="0" fontId="15" fillId="0" borderId="0" xfId="0" applyFont="1">
      <alignment vertical="center"/>
    </xf>
    <xf numFmtId="0" fontId="0" fillId="2" borderId="2" xfId="0" applyFill="1" applyBorder="1">
      <alignment vertical="center"/>
    </xf>
    <xf numFmtId="0" fontId="0" fillId="2" borderId="3" xfId="0" applyFill="1" applyBorder="1">
      <alignment vertical="center"/>
    </xf>
    <xf numFmtId="0" fontId="0" fillId="0" borderId="0" xfId="0" applyAlignment="1">
      <alignment vertical="center" wrapText="1"/>
    </xf>
    <xf numFmtId="0" fontId="16" fillId="3" borderId="0" xfId="0" applyFont="1" applyFill="1">
      <alignment vertical="center"/>
    </xf>
    <xf numFmtId="0" fontId="0" fillId="3" borderId="0" xfId="0" applyFill="1">
      <alignment vertical="center"/>
    </xf>
    <xf numFmtId="0" fontId="0" fillId="0" borderId="3" xfId="0" applyBorder="1">
      <alignment vertical="center"/>
    </xf>
    <xf numFmtId="0" fontId="0" fillId="0" borderId="0" xfId="0" applyAlignment="1">
      <alignment horizontal="left" vertical="center"/>
    </xf>
    <xf numFmtId="0" fontId="0" fillId="0" borderId="0" xfId="0" applyAlignment="1">
      <alignment horizontal="center" vertical="center"/>
    </xf>
    <xf numFmtId="0" fontId="0" fillId="0" borderId="2" xfId="0" applyBorder="1">
      <alignment vertical="center"/>
    </xf>
    <xf numFmtId="0" fontId="0" fillId="4" borderId="2" xfId="0" applyFill="1" applyBorder="1" applyAlignment="1">
      <alignment horizontal="right" vertical="center"/>
    </xf>
    <xf numFmtId="0" fontId="0" fillId="0" borderId="2" xfId="0" applyBorder="1" applyAlignment="1">
      <alignment horizontal="center" vertical="center"/>
    </xf>
    <xf numFmtId="0" fontId="17" fillId="0" borderId="0" xfId="0" applyFont="1">
      <alignment vertical="center"/>
    </xf>
    <xf numFmtId="0" fontId="16" fillId="0" borderId="0" xfId="0" applyFont="1">
      <alignment vertical="center"/>
    </xf>
    <xf numFmtId="0" fontId="18" fillId="5" borderId="0" xfId="0" applyFont="1" applyFill="1">
      <alignment vertical="center"/>
    </xf>
    <xf numFmtId="0" fontId="0" fillId="5" borderId="0" xfId="0" applyFill="1">
      <alignment vertical="center"/>
    </xf>
    <xf numFmtId="0" fontId="0" fillId="5" borderId="0" xfId="0" applyFill="1" applyAlignment="1">
      <alignment horizontal="center" vertical="center"/>
    </xf>
    <xf numFmtId="0" fontId="18" fillId="3" borderId="0" xfId="0" applyFont="1" applyFill="1">
      <alignment vertical="center"/>
    </xf>
    <xf numFmtId="0" fontId="19" fillId="0" borderId="0" xfId="0" applyFont="1">
      <alignment vertical="center"/>
    </xf>
    <xf numFmtId="0" fontId="0" fillId="0" borderId="0" xfId="0" applyAlignment="1">
      <alignment horizontal="left" vertical="center" wrapText="1"/>
    </xf>
    <xf numFmtId="0" fontId="5" fillId="0" borderId="0" xfId="0" applyFont="1">
      <alignment vertical="center"/>
    </xf>
    <xf numFmtId="0" fontId="4" fillId="5" borderId="0" xfId="0" applyFont="1" applyFill="1">
      <alignment vertical="center"/>
    </xf>
    <xf numFmtId="0" fontId="20" fillId="3" borderId="0" xfId="0" applyFont="1" applyFill="1">
      <alignment vertical="center"/>
    </xf>
    <xf numFmtId="0" fontId="18" fillId="0" borderId="0" xfId="0" applyFont="1">
      <alignment vertical="center"/>
    </xf>
    <xf numFmtId="0" fontId="16" fillId="5" borderId="0" xfId="0" applyFont="1" applyFill="1">
      <alignment vertical="center"/>
    </xf>
    <xf numFmtId="0" fontId="20" fillId="0" borderId="0" xfId="0" applyFont="1">
      <alignment vertical="center"/>
    </xf>
    <xf numFmtId="0" fontId="0" fillId="0" borderId="1" xfId="0" applyBorder="1" applyAlignment="1">
      <alignment horizontal="center" vertical="center"/>
    </xf>
    <xf numFmtId="0" fontId="18" fillId="0" borderId="0" xfId="0" applyFont="1" applyAlignment="1">
      <alignment horizontal="left" vertical="center"/>
    </xf>
    <xf numFmtId="0" fontId="0" fillId="0" borderId="4" xfId="0" applyBorder="1" applyAlignment="1">
      <alignment horizontal="left" vertical="center"/>
    </xf>
    <xf numFmtId="0" fontId="0" fillId="0" borderId="4" xfId="0" applyBorder="1" applyAlignment="1">
      <alignment horizontal="center" vertical="center"/>
    </xf>
    <xf numFmtId="0" fontId="18" fillId="5" borderId="0" xfId="0" applyFont="1" applyFill="1" applyAlignment="1">
      <alignment horizontal="left" vertical="center"/>
    </xf>
    <xf numFmtId="0" fontId="18" fillId="0" borderId="0" xfId="0" applyFont="1" applyAlignment="1">
      <alignment horizontal="left" vertical="center" wrapText="1"/>
    </xf>
    <xf numFmtId="0" fontId="6" fillId="0" borderId="0" xfId="0" applyFont="1">
      <alignment vertical="center"/>
    </xf>
    <xf numFmtId="0" fontId="18" fillId="0" borderId="0" xfId="0" applyFont="1" applyAlignment="1">
      <alignment horizontal="center" vertical="center"/>
    </xf>
    <xf numFmtId="0" fontId="7" fillId="0" borderId="0" xfId="0" applyFont="1">
      <alignment vertical="center"/>
    </xf>
    <xf numFmtId="0" fontId="21" fillId="0" borderId="0" xfId="0" applyFont="1">
      <alignment vertical="center"/>
    </xf>
    <xf numFmtId="38" fontId="18" fillId="4" borderId="1" xfId="1" applyFont="1" applyFill="1" applyBorder="1" applyAlignment="1">
      <alignment horizontal="right" vertical="center"/>
    </xf>
    <xf numFmtId="38" fontId="13" fillId="4" borderId="1" xfId="1" applyFont="1" applyFill="1" applyBorder="1" applyAlignment="1">
      <alignment horizontal="right" vertical="center"/>
    </xf>
    <xf numFmtId="0" fontId="4" fillId="0" borderId="0" xfId="0" applyFont="1">
      <alignment vertical="center"/>
    </xf>
    <xf numFmtId="0" fontId="22" fillId="0" borderId="4" xfId="0" applyFont="1" applyBorder="1" applyAlignment="1">
      <alignment horizontal="left" vertical="center"/>
    </xf>
    <xf numFmtId="0" fontId="0" fillId="0" borderId="4" xfId="0" applyBorder="1" applyAlignment="1">
      <alignment horizontal="left" vertical="center" wrapText="1"/>
    </xf>
    <xf numFmtId="0" fontId="0" fillId="4" borderId="0" xfId="0" applyFill="1" applyAlignment="1">
      <alignment horizontal="center" vertical="center"/>
    </xf>
    <xf numFmtId="0" fontId="0" fillId="0" borderId="5" xfId="0" applyBorder="1">
      <alignment vertical="center"/>
    </xf>
    <xf numFmtId="0" fontId="0" fillId="0" borderId="6" xfId="0" applyBorder="1" applyAlignment="1">
      <alignment horizontal="center" vertical="center"/>
    </xf>
    <xf numFmtId="38" fontId="13" fillId="0" borderId="7" xfId="1" applyFont="1" applyFill="1" applyBorder="1" applyAlignment="1">
      <alignment horizontal="right" vertical="center"/>
    </xf>
    <xf numFmtId="0" fontId="0" fillId="0" borderId="8" xfId="0" applyBorder="1" applyAlignment="1">
      <alignment horizontal="center" vertical="center"/>
    </xf>
    <xf numFmtId="0" fontId="0" fillId="0" borderId="9" xfId="0" applyBorder="1">
      <alignment vertical="center"/>
    </xf>
    <xf numFmtId="38" fontId="13" fillId="4" borderId="4" xfId="1" applyFont="1" applyFill="1" applyBorder="1" applyAlignment="1">
      <alignment horizontal="right" vertical="center"/>
    </xf>
    <xf numFmtId="0" fontId="0" fillId="0" borderId="10" xfId="0" applyBorder="1" applyAlignment="1">
      <alignment horizontal="center" vertical="center"/>
    </xf>
    <xf numFmtId="0" fontId="0" fillId="0" borderId="11" xfId="0" applyBorder="1" applyAlignment="1">
      <alignment horizontal="center" vertical="center"/>
    </xf>
    <xf numFmtId="38" fontId="13" fillId="4" borderId="9" xfId="1" applyFont="1" applyFill="1" applyBorder="1" applyAlignment="1">
      <alignment horizontal="right" vertical="center"/>
    </xf>
    <xf numFmtId="38" fontId="13" fillId="0" borderId="12" xfId="1" applyFont="1" applyFill="1" applyBorder="1" applyAlignment="1">
      <alignment horizontal="right" vertical="center"/>
    </xf>
    <xf numFmtId="0" fontId="0" fillId="0" borderId="9" xfId="0" applyBorder="1" applyAlignment="1">
      <alignment horizontal="center" vertical="center"/>
    </xf>
    <xf numFmtId="0" fontId="0" fillId="0" borderId="13" xfId="0" applyBorder="1" applyAlignment="1">
      <alignment horizontal="center" vertical="center"/>
    </xf>
    <xf numFmtId="38" fontId="13" fillId="0" borderId="14" xfId="1" applyFont="1" applyFill="1" applyBorder="1" applyAlignment="1">
      <alignment horizontal="right" vertical="center"/>
    </xf>
    <xf numFmtId="38" fontId="13" fillId="0" borderId="15" xfId="1" applyFont="1" applyFill="1" applyBorder="1" applyAlignment="1">
      <alignment horizontal="right"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lignment vertical="center"/>
    </xf>
    <xf numFmtId="0" fontId="0" fillId="0" borderId="19" xfId="0" applyBorder="1">
      <alignment vertical="center"/>
    </xf>
    <xf numFmtId="0" fontId="0" fillId="0" borderId="20" xfId="0" applyBorder="1" applyAlignment="1">
      <alignment horizontal="center" vertical="center"/>
    </xf>
    <xf numFmtId="38" fontId="13" fillId="4" borderId="7" xfId="1" applyFont="1" applyFill="1" applyBorder="1" applyAlignment="1">
      <alignment horizontal="right" vertical="center"/>
    </xf>
    <xf numFmtId="38" fontId="13" fillId="4" borderId="2" xfId="1" applyFont="1" applyFill="1" applyBorder="1" applyAlignment="1">
      <alignment horizontal="right" vertical="center"/>
    </xf>
    <xf numFmtId="0" fontId="0" fillId="0" borderId="21" xfId="0" applyBorder="1" applyAlignment="1">
      <alignment horizontal="center" vertical="center"/>
    </xf>
    <xf numFmtId="38" fontId="13" fillId="4" borderId="19" xfId="1" applyFont="1" applyFill="1" applyBorder="1" applyAlignment="1">
      <alignment horizontal="right" vertical="center"/>
    </xf>
    <xf numFmtId="0" fontId="0" fillId="0" borderId="22" xfId="0" applyBorder="1" applyAlignment="1">
      <alignment horizontal="center" vertical="center"/>
    </xf>
    <xf numFmtId="0" fontId="0" fillId="0" borderId="7" xfId="0" applyBorder="1" applyAlignment="1">
      <alignment horizontal="center" vertical="center"/>
    </xf>
    <xf numFmtId="0" fontId="0" fillId="0" borderId="19" xfId="0" applyBorder="1" applyAlignment="1">
      <alignment horizontal="center" vertical="center"/>
    </xf>
    <xf numFmtId="0" fontId="0" fillId="0" borderId="1" xfId="0" applyBorder="1" applyAlignment="1">
      <alignment horizontal="left" vertical="center"/>
    </xf>
    <xf numFmtId="0" fontId="0" fillId="4" borderId="1" xfId="0" applyFill="1" applyBorder="1" applyAlignment="1">
      <alignment horizontal="left" vertical="center"/>
    </xf>
    <xf numFmtId="0" fontId="0" fillId="0" borderId="0" xfId="0" applyAlignment="1">
      <alignment horizontal="right" vertical="center"/>
    </xf>
    <xf numFmtId="0" fontId="18" fillId="0" borderId="23" xfId="0" applyFont="1" applyBorder="1" applyAlignment="1">
      <alignment horizontal="left" vertical="center"/>
    </xf>
    <xf numFmtId="0" fontId="0" fillId="0" borderId="23" xfId="0" applyBorder="1" applyAlignment="1">
      <alignment horizontal="left" vertical="center"/>
    </xf>
    <xf numFmtId="0" fontId="18" fillId="2" borderId="1" xfId="0" applyFont="1" applyFill="1" applyBorder="1" applyAlignment="1">
      <alignment horizontal="center" vertical="center"/>
    </xf>
    <xf numFmtId="0" fontId="0" fillId="4" borderId="1" xfId="0" applyFill="1" applyBorder="1" applyAlignment="1">
      <alignment horizontal="center" vertical="center"/>
    </xf>
    <xf numFmtId="0" fontId="0" fillId="2" borderId="1" xfId="0" applyFill="1" applyBorder="1" applyAlignment="1">
      <alignment horizontal="center" vertical="center"/>
    </xf>
    <xf numFmtId="0" fontId="0" fillId="4" borderId="2" xfId="0" applyFill="1" applyBorder="1" applyAlignment="1">
      <alignment horizontal="center" vertical="center"/>
    </xf>
    <xf numFmtId="0" fontId="16" fillId="4" borderId="11" xfId="0" applyFont="1" applyFill="1" applyBorder="1">
      <alignment vertical="center"/>
    </xf>
    <xf numFmtId="0" fontId="18" fillId="2" borderId="11" xfId="0" applyFont="1" applyFill="1" applyBorder="1">
      <alignment vertical="center"/>
    </xf>
    <xf numFmtId="38" fontId="18" fillId="4" borderId="11" xfId="1" applyFont="1" applyFill="1" applyBorder="1" applyAlignment="1" applyProtection="1">
      <alignment horizontal="right" vertical="center"/>
      <protection locked="0"/>
    </xf>
    <xf numFmtId="0" fontId="16" fillId="0" borderId="0" xfId="0" applyFont="1" applyAlignment="1">
      <alignment horizontal="right" vertical="center"/>
    </xf>
    <xf numFmtId="0" fontId="0" fillId="0" borderId="24" xfId="0" applyBorder="1" applyAlignment="1">
      <alignment horizontal="center" vertical="center"/>
    </xf>
    <xf numFmtId="38" fontId="13" fillId="0" borderId="1" xfId="1" applyFont="1" applyFill="1" applyBorder="1" applyAlignment="1">
      <alignment horizontal="right" vertical="center"/>
    </xf>
    <xf numFmtId="0" fontId="0" fillId="0" borderId="25" xfId="0" applyBorder="1">
      <alignment vertical="center"/>
    </xf>
    <xf numFmtId="0" fontId="0" fillId="0" borderId="26" xfId="0" applyBorder="1">
      <alignment vertical="center"/>
    </xf>
    <xf numFmtId="0" fontId="0" fillId="0" borderId="27" xfId="0" applyBorder="1" applyAlignment="1">
      <alignment horizontal="center" vertical="center"/>
    </xf>
    <xf numFmtId="38" fontId="13" fillId="4" borderId="28" xfId="1" applyFont="1" applyFill="1" applyBorder="1" applyAlignment="1">
      <alignment horizontal="right" vertical="center"/>
    </xf>
    <xf numFmtId="38" fontId="13" fillId="0" borderId="29" xfId="1" applyFont="1" applyFill="1" applyBorder="1" applyAlignment="1">
      <alignment horizontal="right" vertical="center"/>
    </xf>
    <xf numFmtId="38" fontId="13" fillId="0" borderId="2" xfId="1" applyFont="1" applyFill="1" applyBorder="1" applyAlignment="1">
      <alignment horizontal="right" vertical="center"/>
    </xf>
    <xf numFmtId="0" fontId="0" fillId="0" borderId="30" xfId="0" applyBorder="1" applyAlignment="1">
      <alignment horizontal="center" vertical="center"/>
    </xf>
    <xf numFmtId="38" fontId="13" fillId="4" borderId="31" xfId="1" applyFont="1" applyFill="1" applyBorder="1" applyAlignment="1">
      <alignment horizontal="right" vertical="center"/>
    </xf>
    <xf numFmtId="38" fontId="13" fillId="0" borderId="32" xfId="1" applyFont="1" applyFill="1" applyBorder="1" applyAlignment="1">
      <alignment horizontal="right" vertical="center"/>
    </xf>
    <xf numFmtId="0" fontId="0" fillId="0" borderId="33" xfId="0" applyBorder="1" applyAlignment="1">
      <alignment horizontal="center" vertical="center"/>
    </xf>
    <xf numFmtId="0" fontId="0" fillId="0" borderId="34" xfId="0" applyBorder="1" applyAlignment="1">
      <alignment horizontal="center" vertical="center"/>
    </xf>
    <xf numFmtId="38" fontId="13" fillId="0" borderId="35" xfId="1" applyFont="1" applyFill="1" applyBorder="1" applyAlignment="1">
      <alignment horizontal="right" vertical="center"/>
    </xf>
    <xf numFmtId="38" fontId="13" fillId="0" borderId="36" xfId="1" applyFont="1" applyFill="1" applyBorder="1" applyAlignment="1">
      <alignment horizontal="right" vertical="center"/>
    </xf>
    <xf numFmtId="0" fontId="0" fillId="0" borderId="37" xfId="0" applyBorder="1" applyAlignment="1">
      <alignment horizontal="center" vertical="center"/>
    </xf>
    <xf numFmtId="0" fontId="0" fillId="0" borderId="38" xfId="0" applyBorder="1" applyAlignment="1">
      <alignment horizontal="center" vertical="center"/>
    </xf>
    <xf numFmtId="38" fontId="13" fillId="0" borderId="39" xfId="1" applyFont="1" applyFill="1" applyBorder="1" applyAlignment="1">
      <alignment horizontal="right" vertical="center"/>
    </xf>
    <xf numFmtId="38" fontId="0" fillId="0" borderId="40" xfId="0" applyNumberFormat="1" applyBorder="1" applyAlignment="1">
      <alignment horizontal="right" vertical="center"/>
    </xf>
    <xf numFmtId="0" fontId="0" fillId="0" borderId="41" xfId="0" applyBorder="1">
      <alignment vertical="center"/>
    </xf>
    <xf numFmtId="0" fontId="0" fillId="0" borderId="35" xfId="0" applyBorder="1">
      <alignment vertical="center"/>
    </xf>
    <xf numFmtId="0" fontId="0" fillId="0" borderId="23" xfId="0" applyBorder="1">
      <alignment vertical="center"/>
    </xf>
    <xf numFmtId="0" fontId="0" fillId="0" borderId="7" xfId="0" applyBorder="1">
      <alignment vertical="center"/>
    </xf>
    <xf numFmtId="0" fontId="0" fillId="0" borderId="42" xfId="0" applyBorder="1">
      <alignment vertical="center"/>
    </xf>
    <xf numFmtId="0" fontId="0" fillId="0" borderId="43" xfId="0" applyBorder="1">
      <alignment vertical="center"/>
    </xf>
    <xf numFmtId="0" fontId="18" fillId="0" borderId="0" xfId="0" applyFont="1" applyAlignment="1">
      <alignment vertical="center" wrapText="1"/>
    </xf>
    <xf numFmtId="38" fontId="18" fillId="4" borderId="46" xfId="1" applyFont="1" applyFill="1" applyBorder="1" applyAlignment="1" applyProtection="1">
      <alignment horizontal="right" vertical="center"/>
      <protection locked="0"/>
    </xf>
    <xf numFmtId="0" fontId="18" fillId="0" borderId="1" xfId="0" applyFont="1" applyBorder="1" applyAlignment="1">
      <alignment horizontal="left" vertical="center" wrapText="1"/>
    </xf>
    <xf numFmtId="0" fontId="18" fillId="0" borderId="1" xfId="0" applyFont="1" applyBorder="1">
      <alignment vertical="center"/>
    </xf>
    <xf numFmtId="0" fontId="18" fillId="0" borderId="1" xfId="0" applyFont="1" applyBorder="1" applyAlignment="1">
      <alignment horizontal="right" vertical="center" wrapText="1"/>
    </xf>
    <xf numFmtId="0" fontId="18" fillId="0" borderId="1" xfId="0" applyFont="1" applyBorder="1" applyAlignment="1">
      <alignment vertical="center" wrapText="1"/>
    </xf>
    <xf numFmtId="38" fontId="0" fillId="0" borderId="1" xfId="0" applyNumberFormat="1" applyBorder="1">
      <alignment vertical="center"/>
    </xf>
    <xf numFmtId="38" fontId="13" fillId="0" borderId="47" xfId="1" applyFont="1" applyFill="1" applyBorder="1" applyAlignment="1">
      <alignment horizontal="right" vertical="center"/>
    </xf>
    <xf numFmtId="38" fontId="0" fillId="0" borderId="2" xfId="0" applyNumberFormat="1" applyBorder="1">
      <alignment vertical="center"/>
    </xf>
    <xf numFmtId="38" fontId="0" fillId="0" borderId="41" xfId="0" applyNumberFormat="1" applyBorder="1">
      <alignment vertical="center"/>
    </xf>
    <xf numFmtId="176" fontId="0" fillId="0" borderId="0" xfId="0" applyNumberFormat="1">
      <alignment vertical="center"/>
    </xf>
    <xf numFmtId="176" fontId="0" fillId="0" borderId="1" xfId="0" applyNumberFormat="1" applyBorder="1">
      <alignment vertical="center"/>
    </xf>
    <xf numFmtId="176" fontId="0" fillId="0" borderId="0" xfId="0" applyNumberFormat="1" applyAlignment="1">
      <alignment vertical="center" wrapText="1"/>
    </xf>
    <xf numFmtId="176" fontId="0" fillId="0" borderId="1" xfId="0" applyNumberFormat="1" applyBorder="1" applyAlignment="1">
      <alignment horizontal="center" vertical="center"/>
    </xf>
    <xf numFmtId="176" fontId="0" fillId="0" borderId="3" xfId="0" applyNumberFormat="1" applyBorder="1">
      <alignment vertical="center"/>
    </xf>
    <xf numFmtId="176" fontId="0" fillId="0" borderId="36" xfId="0" applyNumberFormat="1" applyBorder="1">
      <alignment vertical="center"/>
    </xf>
    <xf numFmtId="177" fontId="0" fillId="0" borderId="2" xfId="0" applyNumberFormat="1" applyBorder="1">
      <alignment vertical="center"/>
    </xf>
    <xf numFmtId="176" fontId="0" fillId="0" borderId="44" xfId="0" applyNumberFormat="1" applyBorder="1">
      <alignment vertical="center"/>
    </xf>
    <xf numFmtId="176" fontId="0" fillId="0" borderId="35" xfId="0" applyNumberFormat="1" applyBorder="1">
      <alignment vertical="center"/>
    </xf>
    <xf numFmtId="176" fontId="0" fillId="0" borderId="7" xfId="0" applyNumberFormat="1" applyBorder="1">
      <alignment vertical="center"/>
    </xf>
    <xf numFmtId="176" fontId="0" fillId="0" borderId="2" xfId="0" applyNumberFormat="1" applyBorder="1">
      <alignment vertical="center"/>
    </xf>
    <xf numFmtId="38" fontId="0" fillId="0" borderId="43" xfId="0" applyNumberFormat="1" applyBorder="1">
      <alignment vertical="center"/>
    </xf>
    <xf numFmtId="0" fontId="22" fillId="0" borderId="0" xfId="0" applyFont="1">
      <alignment vertical="center"/>
    </xf>
    <xf numFmtId="0" fontId="23" fillId="0" borderId="0" xfId="0" applyFont="1">
      <alignment vertical="center"/>
    </xf>
    <xf numFmtId="0" fontId="0" fillId="0" borderId="48" xfId="0" applyBorder="1" applyAlignment="1">
      <alignment horizontal="center" vertical="center"/>
    </xf>
    <xf numFmtId="176" fontId="0" fillId="0" borderId="43" xfId="0" applyNumberFormat="1" applyBorder="1">
      <alignment vertical="center"/>
    </xf>
    <xf numFmtId="38" fontId="0" fillId="0" borderId="0" xfId="0" applyNumberFormat="1">
      <alignment vertical="center"/>
    </xf>
    <xf numFmtId="0" fontId="14" fillId="0" borderId="18" xfId="0" applyFont="1" applyBorder="1">
      <alignment vertical="center"/>
    </xf>
    <xf numFmtId="0" fontId="18" fillId="6" borderId="0" xfId="0" applyFont="1" applyFill="1">
      <alignment vertical="center"/>
    </xf>
    <xf numFmtId="0" fontId="18" fillId="7" borderId="0" xfId="0" applyFont="1" applyFill="1">
      <alignment vertical="center"/>
    </xf>
    <xf numFmtId="0" fontId="0" fillId="0" borderId="43" xfId="0" applyBorder="1" applyAlignment="1">
      <alignment horizontal="left" vertical="center"/>
    </xf>
    <xf numFmtId="0" fontId="24" fillId="0" borderId="0" xfId="0" applyFont="1">
      <alignment vertical="center"/>
    </xf>
    <xf numFmtId="0" fontId="11" fillId="0" borderId="49" xfId="0" applyFont="1" applyBorder="1" applyAlignment="1">
      <alignment horizontal="center" vertical="center"/>
    </xf>
    <xf numFmtId="0" fontId="0" fillId="4" borderId="3" xfId="0" applyFill="1" applyBorder="1" applyAlignment="1">
      <alignment horizontal="center" vertical="center"/>
    </xf>
    <xf numFmtId="0" fontId="0" fillId="4" borderId="1" xfId="0" applyFill="1" applyBorder="1" applyAlignment="1">
      <alignment horizontal="center" vertical="center" wrapText="1"/>
    </xf>
    <xf numFmtId="0" fontId="0" fillId="2" borderId="3" xfId="0" applyFill="1" applyBorder="1" applyAlignment="1">
      <alignment horizontal="center" vertical="center"/>
    </xf>
    <xf numFmtId="38" fontId="23" fillId="0" borderId="1" xfId="0" applyNumberFormat="1" applyFont="1" applyBorder="1">
      <alignment vertical="center"/>
    </xf>
    <xf numFmtId="38" fontId="23" fillId="0" borderId="41" xfId="0" applyNumberFormat="1" applyFont="1" applyBorder="1">
      <alignment vertical="center"/>
    </xf>
    <xf numFmtId="0" fontId="28" fillId="0" borderId="0" xfId="0" applyFont="1" applyAlignment="1">
      <alignment horizontal="right" vertical="center"/>
    </xf>
    <xf numFmtId="0" fontId="28" fillId="0" borderId="0" xfId="0" applyFont="1">
      <alignment vertical="center"/>
    </xf>
    <xf numFmtId="1" fontId="0" fillId="0" borderId="1" xfId="0" applyNumberFormat="1" applyBorder="1">
      <alignment vertical="center"/>
    </xf>
    <xf numFmtId="0" fontId="22" fillId="0" borderId="1" xfId="0" applyFont="1" applyBorder="1">
      <alignment vertical="center"/>
    </xf>
    <xf numFmtId="0" fontId="23" fillId="0" borderId="1" xfId="0" applyFont="1" applyBorder="1">
      <alignment vertical="center"/>
    </xf>
    <xf numFmtId="38" fontId="0" fillId="0" borderId="2" xfId="1" applyFont="1" applyFill="1" applyBorder="1" applyAlignment="1">
      <alignment horizontal="right" vertical="center"/>
    </xf>
    <xf numFmtId="0" fontId="0" fillId="0" borderId="44" xfId="0" applyBorder="1">
      <alignment vertical="center"/>
    </xf>
    <xf numFmtId="177" fontId="0" fillId="0" borderId="44" xfId="0" applyNumberFormat="1" applyBorder="1">
      <alignment vertical="center"/>
    </xf>
    <xf numFmtId="177" fontId="0" fillId="0" borderId="7" xfId="0" applyNumberFormat="1" applyBorder="1">
      <alignment vertical="center"/>
    </xf>
    <xf numFmtId="177" fontId="0" fillId="0" borderId="43" xfId="0" applyNumberFormat="1" applyBorder="1">
      <alignment vertical="center"/>
    </xf>
    <xf numFmtId="177" fontId="0" fillId="0" borderId="23" xfId="0" applyNumberFormat="1" applyBorder="1">
      <alignment vertical="center"/>
    </xf>
    <xf numFmtId="177" fontId="0" fillId="0" borderId="35" xfId="0" applyNumberFormat="1" applyBorder="1">
      <alignment vertical="center"/>
    </xf>
    <xf numFmtId="177" fontId="0" fillId="0" borderId="3" xfId="0" applyNumberFormat="1" applyBorder="1">
      <alignment vertical="center"/>
    </xf>
    <xf numFmtId="177" fontId="0" fillId="0" borderId="36" xfId="0" applyNumberFormat="1" applyBorder="1">
      <alignment vertical="center"/>
    </xf>
    <xf numFmtId="177" fontId="0" fillId="0" borderId="0" xfId="0" applyNumberFormat="1">
      <alignment vertical="center"/>
    </xf>
    <xf numFmtId="177" fontId="0" fillId="0" borderId="1" xfId="0" applyNumberFormat="1" applyBorder="1">
      <alignment vertical="center"/>
    </xf>
    <xf numFmtId="0" fontId="0" fillId="0" borderId="78" xfId="0" applyBorder="1" applyAlignment="1">
      <alignment horizontal="center" vertical="center"/>
    </xf>
    <xf numFmtId="38" fontId="13" fillId="4" borderId="79" xfId="1" applyFont="1" applyFill="1" applyBorder="1" applyAlignment="1">
      <alignment horizontal="right" vertical="center"/>
    </xf>
    <xf numFmtId="38" fontId="13" fillId="0" borderId="54" xfId="1" applyFont="1" applyFill="1" applyBorder="1" applyAlignment="1">
      <alignment horizontal="right" vertical="center"/>
    </xf>
    <xf numFmtId="38" fontId="13" fillId="4" borderId="12" xfId="1" applyFont="1" applyFill="1" applyBorder="1" applyAlignment="1">
      <alignment horizontal="right" vertical="center"/>
    </xf>
    <xf numFmtId="38" fontId="13" fillId="4" borderId="54" xfId="1" applyFont="1" applyFill="1" applyBorder="1" applyAlignment="1">
      <alignment horizontal="right" vertical="center"/>
    </xf>
    <xf numFmtId="0" fontId="0" fillId="0" borderId="55" xfId="0" applyBorder="1" applyAlignment="1">
      <alignment horizontal="center" vertical="center"/>
    </xf>
    <xf numFmtId="0" fontId="22" fillId="5" borderId="0" xfId="0" applyFont="1" applyFill="1">
      <alignment vertical="center"/>
    </xf>
    <xf numFmtId="0" fontId="22" fillId="5" borderId="0" xfId="0" applyFont="1" applyFill="1" applyAlignment="1">
      <alignment horizontal="left" vertical="center"/>
    </xf>
    <xf numFmtId="0" fontId="0" fillId="5" borderId="0" xfId="0" applyFill="1" applyAlignment="1">
      <alignment horizontal="left" vertical="center"/>
    </xf>
    <xf numFmtId="0" fontId="0" fillId="5" borderId="0" xfId="0" applyFill="1" applyAlignment="1">
      <alignment horizontal="right" vertical="center"/>
    </xf>
    <xf numFmtId="0" fontId="18" fillId="11" borderId="0" xfId="0" applyFont="1" applyFill="1">
      <alignment vertical="center"/>
    </xf>
    <xf numFmtId="0" fontId="0" fillId="0" borderId="56" xfId="0" applyBorder="1">
      <alignment vertical="center"/>
    </xf>
    <xf numFmtId="0" fontId="0" fillId="0" borderId="57" xfId="0" applyBorder="1" applyAlignment="1">
      <alignment horizontal="center" vertical="center"/>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19" fillId="0" borderId="3"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2" xfId="0" applyFont="1" applyBorder="1" applyAlignment="1">
      <alignment horizontal="center" vertical="center" wrapText="1"/>
    </xf>
    <xf numFmtId="0" fontId="25" fillId="8" borderId="0" xfId="0" applyFont="1" applyFill="1" applyAlignment="1">
      <alignment horizontal="center" vertical="center"/>
    </xf>
    <xf numFmtId="0" fontId="7" fillId="0" borderId="0" xfId="0" applyFont="1" applyAlignment="1">
      <alignment horizontal="left" vertical="center"/>
    </xf>
    <xf numFmtId="0" fontId="18" fillId="0" borderId="0" xfId="0" applyFont="1" applyAlignment="1">
      <alignment horizontal="left" vertical="center" wrapText="1"/>
    </xf>
    <xf numFmtId="0" fontId="18" fillId="4" borderId="50" xfId="0" applyFont="1" applyFill="1" applyBorder="1" applyAlignment="1">
      <alignment horizontal="center" vertical="center"/>
    </xf>
    <xf numFmtId="0" fontId="18" fillId="4" borderId="51" xfId="0" applyFont="1" applyFill="1" applyBorder="1" applyAlignment="1">
      <alignment horizontal="center" vertical="center"/>
    </xf>
    <xf numFmtId="0" fontId="18" fillId="4" borderId="52" xfId="0" applyFont="1" applyFill="1" applyBorder="1" applyAlignment="1">
      <alignment horizontal="center" vertical="center"/>
    </xf>
    <xf numFmtId="0" fontId="18" fillId="4" borderId="53" xfId="0" applyFont="1" applyFill="1" applyBorder="1" applyAlignment="1">
      <alignment horizontal="center" vertical="center"/>
    </xf>
    <xf numFmtId="0" fontId="18" fillId="4" borderId="54" xfId="0" applyFont="1" applyFill="1" applyBorder="1" applyAlignment="1">
      <alignment horizontal="center" vertical="center"/>
    </xf>
    <xf numFmtId="0" fontId="18" fillId="4" borderId="55" xfId="0" applyFont="1" applyFill="1" applyBorder="1" applyAlignment="1">
      <alignment horizontal="center" vertical="center"/>
    </xf>
    <xf numFmtId="0" fontId="18" fillId="0" borderId="1" xfId="0" applyFont="1" applyBorder="1" applyAlignment="1">
      <alignment horizontal="left" vertical="center"/>
    </xf>
    <xf numFmtId="0" fontId="16" fillId="0" borderId="0" xfId="0" applyFont="1" applyAlignment="1">
      <alignment horizontal="left" vertical="center"/>
    </xf>
    <xf numFmtId="0" fontId="16" fillId="0" borderId="0" xfId="0" applyFont="1" applyAlignment="1">
      <alignment horizontal="right" vertical="center"/>
    </xf>
    <xf numFmtId="0" fontId="18" fillId="4" borderId="50" xfId="0" applyFont="1" applyFill="1" applyBorder="1" applyAlignment="1">
      <alignment horizontal="left" vertical="center"/>
    </xf>
    <xf numFmtId="0" fontId="18" fillId="4" borderId="51" xfId="0" applyFont="1" applyFill="1" applyBorder="1" applyAlignment="1">
      <alignment horizontal="left" vertical="center"/>
    </xf>
    <xf numFmtId="0" fontId="18" fillId="4" borderId="52" xfId="0" applyFont="1" applyFill="1" applyBorder="1" applyAlignment="1">
      <alignment horizontal="left" vertical="center"/>
    </xf>
    <xf numFmtId="0" fontId="18" fillId="4" borderId="53" xfId="0" applyFont="1" applyFill="1" applyBorder="1" applyAlignment="1">
      <alignment horizontal="left" vertical="center"/>
    </xf>
    <xf numFmtId="0" fontId="18" fillId="4" borderId="54" xfId="0" applyFont="1" applyFill="1" applyBorder="1" applyAlignment="1">
      <alignment horizontal="left" vertical="center"/>
    </xf>
    <xf numFmtId="0" fontId="18" fillId="4" borderId="55" xfId="0" applyFont="1" applyFill="1" applyBorder="1" applyAlignment="1">
      <alignment horizontal="left" vertical="center"/>
    </xf>
    <xf numFmtId="0" fontId="18"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left" vertical="top" wrapText="1"/>
    </xf>
    <xf numFmtId="0" fontId="18" fillId="7" borderId="0" xfId="0" applyFont="1" applyFill="1" applyAlignment="1">
      <alignment horizontal="left" vertical="center" wrapText="1"/>
    </xf>
    <xf numFmtId="0" fontId="18" fillId="7" borderId="0" xfId="0" applyFont="1" applyFill="1" applyAlignment="1">
      <alignment horizontal="left" vertical="center"/>
    </xf>
    <xf numFmtId="0" fontId="18" fillId="11" borderId="0" xfId="0" applyFont="1" applyFill="1" applyAlignment="1">
      <alignment horizontal="left" vertical="center" wrapText="1"/>
    </xf>
    <xf numFmtId="0" fontId="18" fillId="11" borderId="0" xfId="0" applyFont="1" applyFill="1" applyAlignment="1">
      <alignment horizontal="left" vertical="center"/>
    </xf>
    <xf numFmtId="0" fontId="18" fillId="0" borderId="0" xfId="0" applyFont="1" applyAlignment="1">
      <alignment horizontal="left" vertical="center"/>
    </xf>
    <xf numFmtId="0" fontId="18" fillId="0" borderId="1" xfId="0" applyFont="1" applyBorder="1" applyAlignment="1">
      <alignment horizontal="center" vertical="center" wrapText="1"/>
    </xf>
    <xf numFmtId="0" fontId="18" fillId="0" borderId="43" xfId="0" applyFont="1" applyBorder="1" applyAlignment="1">
      <alignment horizontal="left" vertical="center" wrapText="1"/>
    </xf>
    <xf numFmtId="0" fontId="18" fillId="6" borderId="0" xfId="0" applyFont="1" applyFill="1" applyAlignment="1">
      <alignment horizontal="left" vertical="center"/>
    </xf>
    <xf numFmtId="0" fontId="0" fillId="0" borderId="56" xfId="0" applyBorder="1" applyAlignment="1">
      <alignment horizontal="left" vertical="center"/>
    </xf>
    <xf numFmtId="0" fontId="0" fillId="0" borderId="45" xfId="0" applyBorder="1" applyAlignment="1">
      <alignment horizontal="left" vertical="center"/>
    </xf>
    <xf numFmtId="0" fontId="18" fillId="5" borderId="0" xfId="0" applyFont="1" applyFill="1" applyAlignment="1">
      <alignment horizontal="left" vertical="center"/>
    </xf>
    <xf numFmtId="0" fontId="0" fillId="0" borderId="1" xfId="0" applyBorder="1" applyAlignment="1">
      <alignment horizontal="left" vertical="center"/>
    </xf>
    <xf numFmtId="0" fontId="0" fillId="0" borderId="42" xfId="0" applyBorder="1" applyAlignment="1">
      <alignment horizontal="left" vertical="center" wrapText="1"/>
    </xf>
    <xf numFmtId="0" fontId="0" fillId="0" borderId="43" xfId="0" applyBorder="1" applyAlignment="1">
      <alignment horizontal="left" vertical="center" wrapText="1"/>
    </xf>
    <xf numFmtId="0" fontId="0" fillId="0" borderId="41" xfId="0"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left" vertical="center"/>
    </xf>
    <xf numFmtId="0" fontId="0" fillId="0" borderId="1" xfId="0" applyBorder="1" applyAlignment="1">
      <alignment horizontal="left" vertical="center" wrapText="1"/>
    </xf>
    <xf numFmtId="0" fontId="0" fillId="4" borderId="42" xfId="0" applyFill="1" applyBorder="1" applyAlignment="1">
      <alignment horizontal="center" vertical="center"/>
    </xf>
    <xf numFmtId="0" fontId="0" fillId="4" borderId="43" xfId="0" applyFill="1" applyBorder="1" applyAlignment="1">
      <alignment horizontal="center" vertical="center"/>
    </xf>
    <xf numFmtId="0" fontId="0" fillId="4" borderId="44" xfId="0" applyFill="1" applyBorder="1" applyAlignment="1">
      <alignment horizontal="center" vertical="center"/>
    </xf>
    <xf numFmtId="0" fontId="0" fillId="4" borderId="19" xfId="0" applyFill="1" applyBorder="1" applyAlignment="1">
      <alignment horizontal="center" vertical="center"/>
    </xf>
    <xf numFmtId="0" fontId="0" fillId="4" borderId="23" xfId="0" applyFill="1" applyBorder="1" applyAlignment="1">
      <alignment horizontal="center" vertical="center"/>
    </xf>
    <xf numFmtId="0" fontId="0" fillId="4" borderId="7" xfId="0" applyFill="1" applyBorder="1" applyAlignment="1">
      <alignment horizontal="center" vertical="center"/>
    </xf>
    <xf numFmtId="0" fontId="0" fillId="0" borderId="9" xfId="0" applyBorder="1" applyAlignment="1">
      <alignment horizontal="left" vertical="center"/>
    </xf>
    <xf numFmtId="0" fontId="0" fillId="0" borderId="4" xfId="0" applyBorder="1" applyAlignment="1">
      <alignment horizontal="left" vertical="center"/>
    </xf>
    <xf numFmtId="0" fontId="0" fillId="4" borderId="1" xfId="0" applyFill="1" applyBorder="1" applyAlignment="1">
      <alignment horizontal="right"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5" xfId="0" applyBorder="1" applyAlignment="1">
      <alignment horizontal="center" vertical="center"/>
    </xf>
    <xf numFmtId="0" fontId="0" fillId="0" borderId="4" xfId="0" applyBorder="1" applyAlignment="1">
      <alignment horizontal="center" vertical="center"/>
    </xf>
    <xf numFmtId="0" fontId="0" fillId="0" borderId="63" xfId="0" applyBorder="1" applyAlignment="1">
      <alignment horizontal="center" vertical="center"/>
    </xf>
    <xf numFmtId="0" fontId="0" fillId="0" borderId="39" xfId="0" applyBorder="1" applyAlignment="1">
      <alignment horizontal="center" vertical="center"/>
    </xf>
    <xf numFmtId="0" fontId="0" fillId="0" borderId="64" xfId="0" applyBorder="1" applyAlignment="1">
      <alignment horizontal="center" vertical="center"/>
    </xf>
    <xf numFmtId="0" fontId="0" fillId="0" borderId="22" xfId="0" applyBorder="1" applyAlignment="1">
      <alignment horizontal="center" vertical="center"/>
    </xf>
    <xf numFmtId="38" fontId="13" fillId="0" borderId="65" xfId="1" applyFont="1" applyFill="1" applyBorder="1" applyAlignment="1">
      <alignment horizontal="right" vertical="center"/>
    </xf>
    <xf numFmtId="38" fontId="13" fillId="0" borderId="66" xfId="1" applyFont="1" applyFill="1" applyBorder="1" applyAlignment="1">
      <alignment horizontal="right" vertical="center"/>
    </xf>
    <xf numFmtId="38" fontId="13" fillId="0" borderId="67" xfId="1" applyFont="1" applyFill="1" applyBorder="1" applyAlignment="1">
      <alignment horizontal="right" vertical="center"/>
    </xf>
    <xf numFmtId="0" fontId="0" fillId="0" borderId="72" xfId="0" applyBorder="1" applyAlignment="1">
      <alignment horizontal="left" vertical="center"/>
    </xf>
    <xf numFmtId="0" fontId="0" fillId="0" borderId="73" xfId="0" applyBorder="1" applyAlignment="1">
      <alignment horizontal="left" vertical="center"/>
    </xf>
    <xf numFmtId="0" fontId="0" fillId="0" borderId="74" xfId="0" applyBorder="1" applyAlignment="1">
      <alignment horizontal="center" vertical="center"/>
    </xf>
    <xf numFmtId="0" fontId="0" fillId="0" borderId="75" xfId="0" applyBorder="1" applyAlignment="1">
      <alignment horizontal="center" vertical="center"/>
    </xf>
    <xf numFmtId="38" fontId="13" fillId="0" borderId="64" xfId="1" applyFont="1" applyFill="1" applyBorder="1" applyAlignment="1">
      <alignment horizontal="right" vertical="center"/>
    </xf>
    <xf numFmtId="38" fontId="13" fillId="0" borderId="8" xfId="1" applyFont="1" applyFill="1" applyBorder="1" applyAlignment="1">
      <alignment horizontal="right" vertical="center"/>
    </xf>
    <xf numFmtId="38" fontId="13" fillId="0" borderId="17" xfId="1" applyFont="1" applyFill="1" applyBorder="1" applyAlignment="1">
      <alignment horizontal="right" vertical="center"/>
    </xf>
    <xf numFmtId="0" fontId="0" fillId="0" borderId="24" xfId="0" applyBorder="1" applyAlignment="1">
      <alignment horizontal="center" vertical="center"/>
    </xf>
    <xf numFmtId="0" fontId="0" fillId="0" borderId="59" xfId="0" applyBorder="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19" fillId="0" borderId="0" xfId="0" applyFont="1" applyAlignment="1">
      <alignment horizontal="left" vertical="center"/>
    </xf>
    <xf numFmtId="0" fontId="0" fillId="2" borderId="1" xfId="0" applyFill="1" applyBorder="1" applyAlignment="1">
      <alignment horizontal="center" vertical="center"/>
    </xf>
    <xf numFmtId="0" fontId="0" fillId="0" borderId="0" xfId="0" applyAlignment="1">
      <alignment horizontal="left" vertical="center"/>
    </xf>
    <xf numFmtId="0" fontId="0" fillId="2" borderId="42" xfId="0" applyFill="1" applyBorder="1" applyAlignment="1">
      <alignment horizontal="center" vertical="center"/>
    </xf>
    <xf numFmtId="0" fontId="0" fillId="2" borderId="43" xfId="0" applyFill="1" applyBorder="1" applyAlignment="1">
      <alignment horizontal="center" vertical="center"/>
    </xf>
    <xf numFmtId="0" fontId="0" fillId="2" borderId="44" xfId="0" applyFill="1" applyBorder="1" applyAlignment="1">
      <alignment horizontal="center" vertical="center"/>
    </xf>
    <xf numFmtId="0" fontId="0" fillId="2" borderId="19" xfId="0" applyFill="1" applyBorder="1" applyAlignment="1">
      <alignment horizontal="center" vertical="center"/>
    </xf>
    <xf numFmtId="0" fontId="0" fillId="2" borderId="23" xfId="0" applyFill="1" applyBorder="1" applyAlignment="1">
      <alignment horizontal="center" vertical="center"/>
    </xf>
    <xf numFmtId="0" fontId="0" fillId="2" borderId="7" xfId="0" applyFill="1" applyBorder="1" applyAlignment="1">
      <alignment horizontal="center" vertical="center"/>
    </xf>
    <xf numFmtId="0" fontId="0" fillId="4" borderId="1" xfId="0" applyFill="1" applyBorder="1" applyAlignment="1">
      <alignment horizontal="center" vertical="center"/>
    </xf>
    <xf numFmtId="0" fontId="0" fillId="0" borderId="9" xfId="0" applyBorder="1" applyAlignment="1">
      <alignment horizontal="left" vertical="center" wrapText="1"/>
    </xf>
    <xf numFmtId="0" fontId="0" fillId="0" borderId="45" xfId="0" applyBorder="1" applyAlignment="1">
      <alignment horizontal="left" vertical="center" wrapText="1"/>
    </xf>
    <xf numFmtId="0" fontId="0" fillId="0" borderId="4" xfId="0" applyBorder="1" applyAlignment="1">
      <alignment horizontal="left" vertical="center" wrapText="1"/>
    </xf>
    <xf numFmtId="0" fontId="22" fillId="0" borderId="9" xfId="0" applyFont="1" applyBorder="1" applyAlignment="1">
      <alignment horizontal="left" vertical="center"/>
    </xf>
    <xf numFmtId="0" fontId="22" fillId="0" borderId="45" xfId="0" applyFont="1" applyBorder="1" applyAlignment="1">
      <alignment horizontal="left" vertical="center"/>
    </xf>
    <xf numFmtId="0" fontId="22" fillId="0" borderId="4" xfId="0" applyFont="1" applyBorder="1" applyAlignment="1">
      <alignment horizontal="left" vertical="center"/>
    </xf>
    <xf numFmtId="0" fontId="0" fillId="0" borderId="62" xfId="0" applyBorder="1" applyAlignment="1">
      <alignment horizontal="left" vertical="center"/>
    </xf>
    <xf numFmtId="0" fontId="0" fillId="0" borderId="23" xfId="0" applyBorder="1" applyAlignment="1">
      <alignment horizontal="left" vertical="center"/>
    </xf>
    <xf numFmtId="38" fontId="13" fillId="0" borderId="50" xfId="1" applyFont="1" applyFill="1" applyBorder="1" applyAlignment="1">
      <alignment horizontal="right" vertical="center"/>
    </xf>
    <xf numFmtId="38" fontId="13" fillId="0" borderId="52" xfId="1" applyFont="1" applyFill="1" applyBorder="1" applyAlignment="1">
      <alignment horizontal="right" vertical="center"/>
    </xf>
    <xf numFmtId="0" fontId="0" fillId="0" borderId="50" xfId="0" applyBorder="1" applyAlignment="1">
      <alignment horizontal="left" vertical="center" wrapText="1"/>
    </xf>
    <xf numFmtId="0" fontId="0" fillId="0" borderId="51" xfId="0" applyBorder="1" applyAlignment="1">
      <alignment horizontal="left" vertical="center" wrapText="1"/>
    </xf>
    <xf numFmtId="0" fontId="0" fillId="0" borderId="52" xfId="0" applyBorder="1" applyAlignment="1">
      <alignment horizontal="left" vertical="center" wrapText="1"/>
    </xf>
    <xf numFmtId="38" fontId="13" fillId="0" borderId="5" xfId="1" applyFont="1" applyFill="1" applyBorder="1" applyAlignment="1">
      <alignment horizontal="right" vertical="center"/>
    </xf>
    <xf numFmtId="38" fontId="13" fillId="0" borderId="6" xfId="1" applyFont="1" applyFill="1" applyBorder="1" applyAlignment="1">
      <alignment horizontal="right" vertical="center"/>
    </xf>
    <xf numFmtId="0" fontId="4" fillId="0" borderId="64" xfId="0" applyFont="1" applyBorder="1" applyAlignment="1">
      <alignment horizontal="center" vertical="center"/>
    </xf>
    <xf numFmtId="0" fontId="4" fillId="0" borderId="22" xfId="0" applyFont="1" applyBorder="1" applyAlignment="1">
      <alignment horizontal="center" vertical="center"/>
    </xf>
    <xf numFmtId="0" fontId="4" fillId="0" borderId="17" xfId="0" applyFont="1" applyBorder="1" applyAlignment="1">
      <alignment horizontal="center"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0" fillId="0" borderId="5" xfId="0" applyBorder="1" applyAlignment="1">
      <alignment horizontal="left" vertical="center"/>
    </xf>
    <xf numFmtId="0" fontId="0" fillId="0" borderId="6" xfId="0" applyBorder="1" applyAlignment="1">
      <alignment horizontal="left" vertical="center"/>
    </xf>
    <xf numFmtId="0" fontId="27" fillId="0" borderId="5" xfId="0" applyFont="1" applyBorder="1" applyAlignment="1">
      <alignment horizontal="left" vertical="center" wrapText="1"/>
    </xf>
    <xf numFmtId="0" fontId="23" fillId="0" borderId="1" xfId="0" applyFont="1" applyBorder="1" applyAlignment="1">
      <alignment horizontal="left" vertical="center" wrapText="1"/>
    </xf>
    <xf numFmtId="0" fontId="23" fillId="0" borderId="6" xfId="0" applyFont="1" applyBorder="1" applyAlignment="1">
      <alignment horizontal="left" vertical="center" wrapText="1"/>
    </xf>
    <xf numFmtId="38" fontId="13" fillId="2" borderId="5" xfId="1" applyFont="1" applyFill="1" applyBorder="1" applyAlignment="1">
      <alignment horizontal="right" vertical="center"/>
    </xf>
    <xf numFmtId="38" fontId="13" fillId="2" borderId="6" xfId="1" applyFont="1" applyFill="1" applyBorder="1" applyAlignment="1">
      <alignment horizontal="right" vertical="center"/>
    </xf>
    <xf numFmtId="0" fontId="0" fillId="0" borderId="9" xfId="0" applyBorder="1" applyAlignment="1">
      <alignment horizontal="center" vertical="center"/>
    </xf>
    <xf numFmtId="0" fontId="0" fillId="0" borderId="5" xfId="0" applyBorder="1" applyAlignment="1">
      <alignment horizontal="left" vertical="center" wrapText="1"/>
    </xf>
    <xf numFmtId="0" fontId="0" fillId="0" borderId="57" xfId="0" applyBorder="1" applyAlignment="1">
      <alignment horizontal="left" vertical="center"/>
    </xf>
    <xf numFmtId="38" fontId="13" fillId="9" borderId="56" xfId="1" applyFont="1" applyFill="1" applyBorder="1" applyAlignment="1">
      <alignment horizontal="right" vertical="center"/>
    </xf>
    <xf numFmtId="38" fontId="13" fillId="9" borderId="57" xfId="1" applyFont="1" applyFill="1" applyBorder="1" applyAlignment="1">
      <alignment horizontal="right" vertical="center"/>
    </xf>
    <xf numFmtId="0" fontId="26" fillId="0" borderId="56" xfId="0" applyFont="1" applyBorder="1" applyAlignment="1">
      <alignment horizontal="left" vertical="center" wrapText="1"/>
    </xf>
    <xf numFmtId="0" fontId="26" fillId="0" borderId="45" xfId="0" applyFont="1" applyBorder="1" applyAlignment="1">
      <alignment horizontal="left" vertical="center" wrapText="1"/>
    </xf>
    <xf numFmtId="0" fontId="26" fillId="0" borderId="57" xfId="0" applyFont="1" applyBorder="1" applyAlignment="1">
      <alignment horizontal="left" vertical="center" wrapText="1"/>
    </xf>
    <xf numFmtId="0" fontId="0" fillId="10" borderId="24" xfId="0" applyFill="1" applyBorder="1" applyAlignment="1">
      <alignment horizontal="left" vertical="center"/>
    </xf>
    <xf numFmtId="0" fontId="0" fillId="10" borderId="58" xfId="0" applyFill="1" applyBorder="1" applyAlignment="1">
      <alignment horizontal="left" vertical="center"/>
    </xf>
    <xf numFmtId="38" fontId="0" fillId="0" borderId="24" xfId="0" applyNumberFormat="1" applyBorder="1" applyAlignment="1">
      <alignment horizontal="center" vertical="center"/>
    </xf>
    <xf numFmtId="38" fontId="0" fillId="0" borderId="59" xfId="0" applyNumberFormat="1" applyBorder="1" applyAlignment="1">
      <alignment horizontal="center" vertical="center"/>
    </xf>
    <xf numFmtId="38" fontId="0" fillId="0" borderId="58" xfId="0" applyNumberFormat="1" applyBorder="1" applyAlignment="1">
      <alignment horizontal="center" vertical="center"/>
    </xf>
    <xf numFmtId="0" fontId="0" fillId="0" borderId="53" xfId="0" applyBorder="1" applyAlignment="1">
      <alignment horizontal="left" vertical="center"/>
    </xf>
    <xf numFmtId="0" fontId="0" fillId="0" borderId="54" xfId="0" applyBorder="1" applyAlignment="1">
      <alignment horizontal="left" vertical="center"/>
    </xf>
    <xf numFmtId="0" fontId="0" fillId="0" borderId="55" xfId="0" applyBorder="1" applyAlignment="1">
      <alignment horizontal="left" vertical="center"/>
    </xf>
    <xf numFmtId="0" fontId="19" fillId="0" borderId="0" xfId="0" applyFont="1" applyAlignment="1">
      <alignment horizontal="left" vertical="center" wrapText="1"/>
    </xf>
    <xf numFmtId="38" fontId="13" fillId="0" borderId="56" xfId="1" applyFont="1" applyFill="1" applyBorder="1" applyAlignment="1">
      <alignment horizontal="right" vertical="center"/>
    </xf>
    <xf numFmtId="38" fontId="13" fillId="0" borderId="57" xfId="1" applyFont="1" applyFill="1" applyBorder="1" applyAlignment="1">
      <alignment horizontal="right" vertical="center"/>
    </xf>
    <xf numFmtId="0" fontId="0" fillId="0" borderId="6" xfId="0" applyBorder="1" applyAlignment="1">
      <alignment horizontal="left" vertical="center" wrapText="1"/>
    </xf>
    <xf numFmtId="0" fontId="0" fillId="0" borderId="60" xfId="0" applyBorder="1" applyAlignment="1">
      <alignment horizontal="left" vertical="center"/>
    </xf>
    <xf numFmtId="0" fontId="0" fillId="0" borderId="61" xfId="0" applyBorder="1" applyAlignment="1">
      <alignment horizontal="left" vertical="center"/>
    </xf>
    <xf numFmtId="38" fontId="13" fillId="0" borderId="53" xfId="1" applyFont="1" applyBorder="1" applyAlignment="1">
      <alignment horizontal="right" vertical="center"/>
    </xf>
    <xf numFmtId="38" fontId="13" fillId="0" borderId="55" xfId="1" applyFont="1" applyBorder="1" applyAlignment="1">
      <alignment horizontal="right" vertical="center"/>
    </xf>
    <xf numFmtId="38" fontId="0" fillId="10" borderId="24" xfId="0" applyNumberFormat="1" applyFill="1" applyBorder="1" applyAlignment="1">
      <alignment horizontal="right" vertical="center"/>
    </xf>
    <xf numFmtId="0" fontId="0" fillId="10" borderId="58" xfId="0" applyFill="1" applyBorder="1" applyAlignment="1">
      <alignment horizontal="right" vertical="center"/>
    </xf>
    <xf numFmtId="0" fontId="25" fillId="12" borderId="0" xfId="0" applyFont="1" applyFill="1" applyAlignment="1">
      <alignment horizontal="center" vertical="center"/>
    </xf>
    <xf numFmtId="0" fontId="0" fillId="0" borderId="53" xfId="0" applyBorder="1" applyAlignment="1">
      <alignment horizontal="left" vertical="center" wrapText="1"/>
    </xf>
    <xf numFmtId="0" fontId="0" fillId="0" borderId="12" xfId="0" applyBorder="1" applyAlignment="1">
      <alignment horizontal="left" vertical="center" wrapText="1"/>
    </xf>
    <xf numFmtId="38" fontId="13" fillId="9" borderId="56" xfId="1" applyFont="1" applyFill="1" applyBorder="1" applyAlignment="1">
      <alignment horizontal="center" vertical="center"/>
    </xf>
    <xf numFmtId="38" fontId="13" fillId="9" borderId="57" xfId="1" applyFont="1" applyFill="1" applyBorder="1" applyAlignment="1">
      <alignment horizontal="center" vertical="center"/>
    </xf>
    <xf numFmtId="0" fontId="14" fillId="10" borderId="24" xfId="0" applyFont="1" applyFill="1" applyBorder="1" applyAlignment="1">
      <alignment horizontal="left" vertical="center"/>
    </xf>
    <xf numFmtId="0" fontId="14" fillId="10" borderId="58" xfId="0" applyFont="1" applyFill="1" applyBorder="1" applyAlignment="1">
      <alignment horizontal="left" vertical="center"/>
    </xf>
    <xf numFmtId="38" fontId="14" fillId="10" borderId="24" xfId="0" applyNumberFormat="1" applyFont="1" applyFill="1" applyBorder="1" applyAlignment="1">
      <alignment horizontal="right" vertical="center"/>
    </xf>
    <xf numFmtId="0" fontId="14" fillId="10" borderId="58" xfId="0" applyFont="1" applyFill="1" applyBorder="1" applyAlignment="1">
      <alignment horizontal="right" vertical="center"/>
    </xf>
    <xf numFmtId="0" fontId="0" fillId="0" borderId="56" xfId="0" applyBorder="1" applyAlignment="1">
      <alignment horizontal="left" vertical="center" wrapText="1"/>
    </xf>
    <xf numFmtId="0" fontId="0" fillId="0" borderId="44" xfId="0" applyBorder="1" applyAlignment="1">
      <alignment horizontal="center" vertical="center"/>
    </xf>
    <xf numFmtId="0" fontId="0" fillId="0" borderId="56" xfId="0" applyBorder="1" applyAlignment="1">
      <alignment vertical="center" wrapText="1"/>
    </xf>
    <xf numFmtId="0" fontId="0" fillId="0" borderId="57" xfId="0" applyBorder="1">
      <alignment vertical="center"/>
    </xf>
    <xf numFmtId="0" fontId="0" fillId="2" borderId="1" xfId="0" applyFill="1" applyBorder="1" applyAlignment="1">
      <alignment horizontal="right" vertical="center"/>
    </xf>
    <xf numFmtId="0" fontId="0" fillId="0" borderId="0" xfId="0" applyAlignment="1">
      <alignment horizontal="center" vertical="center" wrapText="1"/>
    </xf>
    <xf numFmtId="0" fontId="22" fillId="0" borderId="41" xfId="0" applyFont="1" applyBorder="1" applyAlignment="1">
      <alignment horizontal="left" vertical="center" wrapText="1"/>
    </xf>
    <xf numFmtId="0" fontId="22" fillId="0" borderId="0" xfId="0" applyFont="1" applyAlignment="1">
      <alignment horizontal="left" vertical="center" wrapText="1"/>
    </xf>
    <xf numFmtId="0" fontId="0" fillId="0" borderId="2" xfId="0" applyBorder="1" applyAlignment="1">
      <alignment horizontal="left" vertical="center"/>
    </xf>
    <xf numFmtId="0" fontId="0" fillId="0" borderId="0" xfId="0" applyAlignment="1">
      <alignment horizontal="center" vertical="center"/>
    </xf>
    <xf numFmtId="0" fontId="0" fillId="0" borderId="42" xfId="0" applyBorder="1" applyAlignment="1">
      <alignment horizontal="left" vertical="center"/>
    </xf>
    <xf numFmtId="0" fontId="0" fillId="0" borderId="44" xfId="0" applyBorder="1" applyAlignment="1">
      <alignment horizontal="left" vertical="center"/>
    </xf>
    <xf numFmtId="0" fontId="0" fillId="0" borderId="19" xfId="0" applyBorder="1" applyAlignment="1">
      <alignment horizontal="left" vertical="center"/>
    </xf>
    <xf numFmtId="0" fontId="0" fillId="0" borderId="7" xfId="0" applyBorder="1" applyAlignment="1">
      <alignment horizontal="left" vertical="center"/>
    </xf>
    <xf numFmtId="0" fontId="2" fillId="2" borderId="1" xfId="0" applyFont="1" applyFill="1" applyBorder="1" applyAlignment="1">
      <alignment horizontal="center" vertical="center"/>
    </xf>
    <xf numFmtId="38" fontId="13" fillId="2" borderId="1" xfId="1" applyFont="1" applyFill="1" applyBorder="1" applyAlignment="1">
      <alignment horizontal="right" vertical="center"/>
    </xf>
    <xf numFmtId="38" fontId="2" fillId="2" borderId="1" xfId="1" applyFont="1" applyFill="1" applyBorder="1" applyAlignment="1">
      <alignment horizontal="right" vertical="center"/>
    </xf>
    <xf numFmtId="0" fontId="0" fillId="0" borderId="41" xfId="0" applyBorder="1" applyAlignment="1">
      <alignment horizontal="left"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3" xfId="0" applyBorder="1">
      <alignment vertical="center"/>
    </xf>
    <xf numFmtId="0" fontId="0" fillId="0" borderId="43" xfId="0" applyBorder="1" applyAlignment="1">
      <alignment horizontal="left" vertical="center"/>
    </xf>
    <xf numFmtId="0" fontId="0" fillId="4" borderId="3" xfId="0" applyFill="1" applyBorder="1" applyAlignment="1">
      <alignment horizontal="center" vertical="center"/>
    </xf>
    <xf numFmtId="0" fontId="0" fillId="0" borderId="19" xfId="0" applyBorder="1" applyAlignment="1">
      <alignment horizontal="left" vertical="center" wrapText="1"/>
    </xf>
    <xf numFmtId="0" fontId="0" fillId="0" borderId="23" xfId="0" applyBorder="1" applyAlignment="1">
      <alignment horizontal="left" vertical="center" wrapText="1"/>
    </xf>
    <xf numFmtId="0" fontId="0" fillId="4" borderId="2" xfId="0" applyFill="1" applyBorder="1" applyAlignment="1">
      <alignment horizontal="right" vertical="center"/>
    </xf>
    <xf numFmtId="0" fontId="0" fillId="0" borderId="19" xfId="0" applyBorder="1" applyAlignment="1">
      <alignment horizontal="center" vertical="center"/>
    </xf>
    <xf numFmtId="0" fontId="0" fillId="0" borderId="7" xfId="0" applyBorder="1" applyAlignment="1">
      <alignment horizontal="center" vertical="center"/>
    </xf>
    <xf numFmtId="0" fontId="0" fillId="4" borderId="2" xfId="0" applyFill="1" applyBorder="1" applyAlignment="1">
      <alignment horizontal="center" vertical="center"/>
    </xf>
    <xf numFmtId="0" fontId="0" fillId="2" borderId="42" xfId="0" applyFill="1" applyBorder="1" applyAlignment="1">
      <alignment horizontal="left" vertical="center"/>
    </xf>
    <xf numFmtId="0" fontId="0" fillId="2" borderId="43" xfId="0" applyFill="1" applyBorder="1" applyAlignment="1">
      <alignment horizontal="left" vertical="center"/>
    </xf>
    <xf numFmtId="0" fontId="0" fillId="2" borderId="44" xfId="0" applyFill="1" applyBorder="1" applyAlignment="1">
      <alignment horizontal="left" vertical="center"/>
    </xf>
    <xf numFmtId="0" fontId="0" fillId="2" borderId="19" xfId="0" applyFill="1" applyBorder="1" applyAlignment="1">
      <alignment horizontal="left" vertical="center"/>
    </xf>
    <xf numFmtId="0" fontId="0" fillId="2" borderId="23" xfId="0" applyFill="1" applyBorder="1" applyAlignment="1">
      <alignment horizontal="left" vertical="center"/>
    </xf>
    <xf numFmtId="0" fontId="0" fillId="2" borderId="7" xfId="0" applyFill="1" applyBorder="1" applyAlignment="1">
      <alignment horizontal="left" vertical="center"/>
    </xf>
    <xf numFmtId="0" fontId="20" fillId="3" borderId="0" xfId="0" applyFont="1" applyFill="1" applyAlignment="1">
      <alignment horizontal="left" vertical="center"/>
    </xf>
    <xf numFmtId="0" fontId="14" fillId="4" borderId="1"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0000"/>
      <color rgb="FFD8A1A0"/>
      <color rgb="FFD18F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hyperlink" Target="#'5&#65293;10&#65293;2,3,4&#12304;&#28797;&#23475;&#25312;&#28857;&#20197;&#22806;&#12305;V&#65298;H&#35373;&#32622;&#24037;&#20107;&#12398;&#30003;&#21578;&#38989;&#31561;'!Print_Area"/><Relationship Id="rId2" Type="http://schemas.openxmlformats.org/officeDocument/2006/relationships/hyperlink" Target="#'5&#65293;10&#65293;2,3,4&#12304;&#28797;&#23475;&#25312;&#28857;&#12305;V&#65298;&#65320;&#35373;&#32622;&#24037;&#20107;&#12398;&#30003;&#21578;&#38989;&#31561;'!Print_Area"/><Relationship Id="rId1" Type="http://schemas.openxmlformats.org/officeDocument/2006/relationships/hyperlink" Target="#'5&#65293;10&#65293;2,3,4&#12288;&#26222;&#36890;&#20805;&#38651;&#12289;&#24613;&#36895;&#20805;&#38651;&#24037;&#20107;&#12398;&#30003;&#21578;&#38989;&#31561;'!Print_Area"/></Relationships>
</file>

<file path=xl/drawings/_rels/drawing10.xml.rels><?xml version="1.0" encoding="UTF-8" standalone="yes"?>
<Relationships xmlns="http://schemas.openxmlformats.org/package/2006/relationships"><Relationship Id="rId2" Type="http://schemas.openxmlformats.org/officeDocument/2006/relationships/hyperlink" Target="#'5&#65293;10&#65293;2,3,4&#12304;&#28797;&#23475;&#25312;&#28857;&#12305;V&#65298;&#65320;&#35373;&#32622;&#24037;&#20107;&#12398;&#30003;&#21578;&#38989;&#31561;'!Print_Area"/><Relationship Id="rId1" Type="http://schemas.openxmlformats.org/officeDocument/2006/relationships/hyperlink" Target="#'5&#65293;10&#65293;2,3,4&#12288;&#26222;&#36890;&#20805;&#38651;&#12289;&#24613;&#36895;&#20805;&#38651;&#24037;&#20107;&#12398;&#30003;&#21578;&#38989;&#31561;'!Print_Area"/></Relationships>
</file>

<file path=xl/drawings/_rels/drawing11.xml.rels><?xml version="1.0" encoding="UTF-8" standalone="yes"?>
<Relationships xmlns="http://schemas.openxmlformats.org/package/2006/relationships"><Relationship Id="rId2" Type="http://schemas.openxmlformats.org/officeDocument/2006/relationships/hyperlink" Target="#'5&#65293;10&#65293;2,3,4&#12304;&#28797;&#23475;&#25312;&#28857;&#12305;V&#65298;&#65320;&#35373;&#32622;&#24037;&#20107;&#12398;&#30003;&#21578;&#38989;&#31561;'!Print_Area"/><Relationship Id="rId1" Type="http://schemas.openxmlformats.org/officeDocument/2006/relationships/hyperlink" Target="#'5&#65293;10&#65293;2,3,4&#12288;&#26222;&#36890;&#20805;&#38651;&#12289;&#24613;&#36895;&#20805;&#38651;&#24037;&#20107;&#12398;&#30003;&#21578;&#38989;&#31561;'!Print_Area"/></Relationships>
</file>

<file path=xl/drawings/_rels/drawing12.xml.rels><?xml version="1.0" encoding="UTF-8" standalone="yes"?>
<Relationships xmlns="http://schemas.openxmlformats.org/package/2006/relationships"><Relationship Id="rId2" Type="http://schemas.openxmlformats.org/officeDocument/2006/relationships/hyperlink" Target="#'5&#65293;10&#65293;2,3,4&#12304;&#28797;&#23475;&#25312;&#28857;&#12305;V&#65298;&#65320;&#35373;&#32622;&#24037;&#20107;&#12398;&#30003;&#21578;&#38989;&#31561;'!Print_Area"/><Relationship Id="rId1" Type="http://schemas.openxmlformats.org/officeDocument/2006/relationships/hyperlink" Target="#'5&#65293;10&#65293;2,3,4&#12288;&#26222;&#36890;&#20805;&#38651;&#12289;&#24613;&#36895;&#20805;&#38651;&#24037;&#20107;&#12398;&#30003;&#21578;&#38989;&#31561;'!Print_Area"/></Relationships>
</file>

<file path=xl/drawings/_rels/drawing13.xml.rels><?xml version="1.0" encoding="UTF-8" standalone="yes"?>
<Relationships xmlns="http://schemas.openxmlformats.org/package/2006/relationships"><Relationship Id="rId2" Type="http://schemas.openxmlformats.org/officeDocument/2006/relationships/hyperlink" Target="#'5&#65293;10&#65293;2,3,4&#12304;&#28797;&#23475;&#25312;&#28857;&#12305;V&#65298;&#65320;&#35373;&#32622;&#24037;&#20107;&#12398;&#30003;&#21578;&#38989;&#31561;'!Print_Area"/><Relationship Id="rId1" Type="http://schemas.openxmlformats.org/officeDocument/2006/relationships/hyperlink" Target="#'5&#65293;10&#65293;2,3,4&#12288;&#26222;&#36890;&#20805;&#38651;&#12289;&#24613;&#36895;&#20805;&#38651;&#24037;&#20107;&#12398;&#30003;&#21578;&#38989;&#31561;'!Print_Area"/></Relationships>
</file>

<file path=xl/drawings/_rels/drawing14.xml.rels><?xml version="1.0" encoding="UTF-8" standalone="yes"?>
<Relationships xmlns="http://schemas.openxmlformats.org/package/2006/relationships"><Relationship Id="rId2" Type="http://schemas.openxmlformats.org/officeDocument/2006/relationships/hyperlink" Target="#'5&#65293;10&#65293;2,3,4&#12304;&#28797;&#23475;&#25312;&#28857;&#12305;V&#65298;&#65320;&#35373;&#32622;&#24037;&#20107;&#12398;&#30003;&#21578;&#38989;&#31561;'!Print_Area"/><Relationship Id="rId1" Type="http://schemas.openxmlformats.org/officeDocument/2006/relationships/hyperlink" Target="#'5&#65293;10&#65293;2,3,4&#12288;&#26222;&#36890;&#20805;&#38651;&#12289;&#24613;&#36895;&#20805;&#38651;&#24037;&#20107;&#12398;&#30003;&#21578;&#38989;&#31561;'!Print_Area"/></Relationships>
</file>

<file path=xl/drawings/_rels/drawing15.xml.rels><?xml version="1.0" encoding="UTF-8" standalone="yes"?>
<Relationships xmlns="http://schemas.openxmlformats.org/package/2006/relationships"><Relationship Id="rId1" Type="http://schemas.openxmlformats.org/officeDocument/2006/relationships/hyperlink" Target="#'5&#65293;10&#65293;2,3,4&#12288;&#26222;&#36890;&#20805;&#38651;&#12289;&#24613;&#36895;&#20805;&#38651;&#24037;&#20107;&#12398;&#30003;&#21578;&#38989;&#31561;'!Print_Area"/></Relationships>
</file>

<file path=xl/drawings/_rels/drawing2.xml.rels><?xml version="1.0" encoding="UTF-8" standalone="yes"?>
<Relationships xmlns="http://schemas.openxmlformats.org/package/2006/relationships"><Relationship Id="rId8" Type="http://schemas.openxmlformats.org/officeDocument/2006/relationships/hyperlink" Target="#'A&#65297;&#65296;&#12288;&#23567;&#23627;&#35373;&#32622;&#24037;&#20107;'!A1"/><Relationship Id="rId3" Type="http://schemas.openxmlformats.org/officeDocument/2006/relationships/hyperlink" Target="#'A&#65299;&#12288;&#38651;&#27671;&#37197;&#32218;&#24037;&#20107;&#31561;'!A1"/><Relationship Id="rId7" Type="http://schemas.openxmlformats.org/officeDocument/2006/relationships/hyperlink" Target="#'A&#65305;&#12288;&#23627;&#26681;&#35373;&#32622;&#24037;&#20107;'!A1"/><Relationship Id="rId2" Type="http://schemas.openxmlformats.org/officeDocument/2006/relationships/hyperlink" Target="#'A&#65298;&#12288;&#25644;&#20837;&#12539;&#36939;&#25644;&#24037;&#20107;'!A1"/><Relationship Id="rId1" Type="http://schemas.openxmlformats.org/officeDocument/2006/relationships/hyperlink" Target="#'A&#65297;&#12288;&#22522;&#30990;&#12539;&#35070;&#20184;&#24037;&#20107;'!A1"/><Relationship Id="rId6" Type="http://schemas.openxmlformats.org/officeDocument/2006/relationships/hyperlink" Target="#'A&#65304;&#12288;&#36335;&#38754;&#34920;&#31034;&#24037;&#20107;'!A1"/><Relationship Id="rId11" Type="http://schemas.openxmlformats.org/officeDocument/2006/relationships/hyperlink" Target="#'A&#65297;&#65305;&#12288;&#12473;&#12506;&#12540;&#12473;&#36896;&#25104;&#24037;&#20107;'!A1"/><Relationship Id="rId5" Type="http://schemas.openxmlformats.org/officeDocument/2006/relationships/hyperlink" Target="#'A&#65303;&#12288;&#12521;&#12452;&#12531;&#24341;&#12365;&#24037;&#20107;'!A1"/><Relationship Id="rId10" Type="http://schemas.openxmlformats.org/officeDocument/2006/relationships/hyperlink" Target="#'A&#65297;&#65298;&#12288;&#38651;&#28783;&#35373;&#32622;&#24037;&#20107;'!A1"/><Relationship Id="rId4" Type="http://schemas.openxmlformats.org/officeDocument/2006/relationships/hyperlink" Target="#'A&#65302;&#12288;&#26696;&#20869;&#26495;&#35373;&#32622;&#24037;&#20107;'!A1"/><Relationship Id="rId9" Type="http://schemas.openxmlformats.org/officeDocument/2006/relationships/hyperlink" Target="#'A&#65297;&#65297;&#12288;&#38450;&#35703;&#29992;&#37096;&#26448;&#35373;&#32622;&#24037;&#20107;'!A1"/></Relationships>
</file>

<file path=xl/drawings/_rels/drawing3.xml.rels><?xml version="1.0" encoding="UTF-8" standalone="yes"?>
<Relationships xmlns="http://schemas.openxmlformats.org/package/2006/relationships"><Relationship Id="rId8" Type="http://schemas.openxmlformats.org/officeDocument/2006/relationships/hyperlink" Target="#'A&#65297;&#65297;&#12288;&#38450;&#35703;&#29992;&#37096;&#26448;&#35373;&#32622;&#24037;&#20107;'!A1"/><Relationship Id="rId3" Type="http://schemas.openxmlformats.org/officeDocument/2006/relationships/hyperlink" Target="#'A&#65299;&#12288;&#38651;&#27671;&#37197;&#32218;&#24037;&#20107;&#31561;'!A1"/><Relationship Id="rId7" Type="http://schemas.openxmlformats.org/officeDocument/2006/relationships/hyperlink" Target="#'A&#65297;&#65296;&#12288;&#23567;&#23627;&#35373;&#32622;&#24037;&#20107;'!A1"/><Relationship Id="rId2" Type="http://schemas.openxmlformats.org/officeDocument/2006/relationships/hyperlink" Target="#'A&#65298;&#12288;&#25644;&#20837;&#12539;&#36939;&#25644;&#24037;&#20107;'!A1"/><Relationship Id="rId1" Type="http://schemas.openxmlformats.org/officeDocument/2006/relationships/hyperlink" Target="#'A&#65297;&#12288;&#22522;&#30990;&#12539;&#35070;&#20184;&#24037;&#20107;'!A1"/><Relationship Id="rId6" Type="http://schemas.openxmlformats.org/officeDocument/2006/relationships/hyperlink" Target="#'A&#65305;&#12288;&#23627;&#26681;&#35373;&#32622;&#24037;&#20107;'!A1"/><Relationship Id="rId5" Type="http://schemas.openxmlformats.org/officeDocument/2006/relationships/hyperlink" Target="#'A&#65304;&#12288;&#36335;&#38754;&#34920;&#31034;&#24037;&#20107;'!A1"/><Relationship Id="rId4" Type="http://schemas.openxmlformats.org/officeDocument/2006/relationships/hyperlink" Target="#'A&#65303;&#12288;&#12521;&#12452;&#12531;&#24341;&#12365;&#24037;&#20107;'!A1"/><Relationship Id="rId9" Type="http://schemas.openxmlformats.org/officeDocument/2006/relationships/hyperlink" Target="#'A&#65297;&#65298;&#12288;&#38651;&#28783;&#35373;&#32622;&#24037;&#20107;'!A1"/></Relationships>
</file>

<file path=xl/drawings/_rels/drawing4.xml.rels><?xml version="1.0" encoding="UTF-8" standalone="yes"?>
<Relationships xmlns="http://schemas.openxmlformats.org/package/2006/relationships"><Relationship Id="rId3" Type="http://schemas.openxmlformats.org/officeDocument/2006/relationships/hyperlink" Target="#'A&#65299;&#12288;&#38651;&#27671;&#37197;&#32218;&#24037;&#20107;&#31561;'!A1"/><Relationship Id="rId2" Type="http://schemas.openxmlformats.org/officeDocument/2006/relationships/hyperlink" Target="#'A&#65298;&#12288;&#25644;&#20837;&#12539;&#36939;&#25644;&#24037;&#20107;'!A1"/><Relationship Id="rId1" Type="http://schemas.openxmlformats.org/officeDocument/2006/relationships/hyperlink" Target="#'A&#65297;&#12288;&#22522;&#30990;&#12539;&#35070;&#20184;&#24037;&#20107;'!A1"/></Relationships>
</file>

<file path=xl/drawings/_rels/drawing5.xml.rels><?xml version="1.0" encoding="UTF-8" standalone="yes"?>
<Relationships xmlns="http://schemas.openxmlformats.org/package/2006/relationships"><Relationship Id="rId3" Type="http://schemas.openxmlformats.org/officeDocument/2006/relationships/hyperlink" Target="#'5&#65293;10&#65293;2,3,4&#12304;&#28797;&#23475;&#25312;&#28857;&#12305;V&#65298;&#65320;&#35373;&#32622;&#24037;&#20107;&#12398;&#30003;&#21578;&#38989;&#31561;'!Print_Area"/><Relationship Id="rId2" Type="http://schemas.openxmlformats.org/officeDocument/2006/relationships/hyperlink" Target="#'5&#65293;10&#65293;2,3,4&#12304;&#28797;&#23475;&#25312;&#28857;&#20197;&#22806;&#12305;V&#65298;H&#35373;&#32622;&#24037;&#20107;&#12398;&#30003;&#21578;&#38989;&#31561;'!Print_Area"/><Relationship Id="rId1" Type="http://schemas.openxmlformats.org/officeDocument/2006/relationships/hyperlink" Target="#'5&#65293;10&#65293;2,3,4&#12288;&#26222;&#36890;&#20805;&#38651;&#12289;&#24613;&#36895;&#20805;&#38651;&#24037;&#20107;&#12398;&#30003;&#21578;&#38989;&#31561;'!Print_Area"/></Relationships>
</file>

<file path=xl/drawings/_rels/drawing6.xml.rels><?xml version="1.0" encoding="UTF-8" standalone="yes"?>
<Relationships xmlns="http://schemas.openxmlformats.org/package/2006/relationships"><Relationship Id="rId3" Type="http://schemas.openxmlformats.org/officeDocument/2006/relationships/hyperlink" Target="#'5&#65293;10&#65293;2,3,4&#12304;&#28797;&#23475;&#25312;&#28857;&#20197;&#22806;&#12305;V&#65298;H&#35373;&#32622;&#24037;&#20107;&#12398;&#30003;&#21578;&#38989;&#31561;'!Print_Area"/><Relationship Id="rId2" Type="http://schemas.openxmlformats.org/officeDocument/2006/relationships/hyperlink" Target="#'5&#65293;10&#65293;2,3,4&#12304;&#28797;&#23475;&#25312;&#28857;&#12305;V&#65298;&#65320;&#35373;&#32622;&#24037;&#20107;&#12398;&#30003;&#21578;&#38989;&#31561;'!Print_Area"/><Relationship Id="rId1" Type="http://schemas.openxmlformats.org/officeDocument/2006/relationships/hyperlink" Target="#'5&#65293;10&#65293;2,3,4&#12288;&#26222;&#36890;&#20805;&#38651;&#12289;&#24613;&#36895;&#20805;&#38651;&#24037;&#20107;&#12398;&#30003;&#21578;&#38989;&#31561;'!Print_Area"/></Relationships>
</file>

<file path=xl/drawings/_rels/drawing7.xml.rels><?xml version="1.0" encoding="UTF-8" standalone="yes"?>
<Relationships xmlns="http://schemas.openxmlformats.org/package/2006/relationships"><Relationship Id="rId3" Type="http://schemas.openxmlformats.org/officeDocument/2006/relationships/hyperlink" Target="#'5&#65293;10&#65293;2,3,4&#12304;&#28797;&#23475;&#25312;&#28857;&#20197;&#22806;&#12305;V&#65298;H&#35373;&#32622;&#24037;&#20107;&#12398;&#30003;&#21578;&#38989;&#31561;'!Print_Area"/><Relationship Id="rId2" Type="http://schemas.openxmlformats.org/officeDocument/2006/relationships/hyperlink" Target="#'5&#65293;10&#65293;2,3,4&#12304;&#28797;&#23475;&#25312;&#28857;&#12305;V&#65298;&#65320;&#35373;&#32622;&#24037;&#20107;&#12398;&#30003;&#21578;&#38989;&#31561;'!Print_Area"/><Relationship Id="rId1" Type="http://schemas.openxmlformats.org/officeDocument/2006/relationships/hyperlink" Target="#'5&#65293;10&#65293;2,3,4&#12288;&#26222;&#36890;&#20805;&#38651;&#12289;&#24613;&#36895;&#20805;&#38651;&#24037;&#20107;&#12398;&#30003;&#21578;&#38989;&#31561;'!Print_Area"/></Relationships>
</file>

<file path=xl/drawings/_rels/drawing8.xml.rels><?xml version="1.0" encoding="UTF-8" standalone="yes"?>
<Relationships xmlns="http://schemas.openxmlformats.org/package/2006/relationships"><Relationship Id="rId1" Type="http://schemas.openxmlformats.org/officeDocument/2006/relationships/hyperlink" Target="#'5&#65293;10&#65293;2,3,4&#12288;&#26222;&#36890;&#20805;&#38651;&#12289;&#24613;&#36895;&#20805;&#38651;&#24037;&#20107;&#12398;&#30003;&#21578;&#38989;&#31561;'!Print_Area"/></Relationships>
</file>

<file path=xl/drawings/_rels/drawing9.xml.rels><?xml version="1.0" encoding="UTF-8" standalone="yes"?>
<Relationships xmlns="http://schemas.openxmlformats.org/package/2006/relationships"><Relationship Id="rId2" Type="http://schemas.openxmlformats.org/officeDocument/2006/relationships/hyperlink" Target="#'5&#65293;10&#65293;2,3,4&#12304;&#28797;&#23475;&#25312;&#28857;&#12305;V&#65298;&#65320;&#35373;&#32622;&#24037;&#20107;&#12398;&#30003;&#21578;&#38989;&#31561;'!Print_Area"/><Relationship Id="rId1" Type="http://schemas.openxmlformats.org/officeDocument/2006/relationships/hyperlink" Target="#'5&#65293;10&#65293;2,3,4&#12288;&#26222;&#36890;&#20805;&#38651;&#12289;&#24613;&#36895;&#20805;&#38651;&#24037;&#20107;&#12398;&#30003;&#21578;&#38989;&#31561;'!Print_Area"/></Relationships>
</file>

<file path=xl/drawings/drawing1.xml><?xml version="1.0" encoding="utf-8"?>
<xdr:wsDr xmlns:xdr="http://schemas.openxmlformats.org/drawingml/2006/spreadsheetDrawing" xmlns:a="http://schemas.openxmlformats.org/drawingml/2006/main">
  <xdr:twoCellAnchor>
    <xdr:from>
      <xdr:col>7</xdr:col>
      <xdr:colOff>57150</xdr:colOff>
      <xdr:row>101</xdr:row>
      <xdr:rowOff>66674</xdr:rowOff>
    </xdr:from>
    <xdr:to>
      <xdr:col>8</xdr:col>
      <xdr:colOff>0</xdr:colOff>
      <xdr:row>101</xdr:row>
      <xdr:rowOff>333375</xdr:rowOff>
    </xdr:to>
    <xdr:sp macro="" textlink="">
      <xdr:nvSpPr>
        <xdr:cNvPr id="2" name="額縁 2">
          <a:hlinkClick xmlns:r="http://schemas.openxmlformats.org/officeDocument/2006/relationships" r:id="rId1"/>
          <a:extLst>
            <a:ext uri="{FF2B5EF4-FFF2-40B4-BE49-F238E27FC236}">
              <a16:creationId xmlns:a16="http://schemas.microsoft.com/office/drawing/2014/main" id="{57466977-B10F-89AE-68E3-468C481EE5E2}"/>
            </a:ext>
          </a:extLst>
        </xdr:cNvPr>
        <xdr:cNvSpPr/>
      </xdr:nvSpPr>
      <xdr:spPr>
        <a:xfrm>
          <a:off x="6962775" y="33061274"/>
          <a:ext cx="3314700" cy="266701"/>
        </a:xfrm>
        <a:prstGeom prst="bevel">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普通充電・急速充電設置工事申告の申告額等</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xdr:col>
      <xdr:colOff>85725</xdr:colOff>
      <xdr:row>103</xdr:row>
      <xdr:rowOff>88899</xdr:rowOff>
    </xdr:from>
    <xdr:to>
      <xdr:col>8</xdr:col>
      <xdr:colOff>41256</xdr:colOff>
      <xdr:row>103</xdr:row>
      <xdr:rowOff>333703</xdr:rowOff>
    </xdr:to>
    <xdr:sp macro="" textlink="">
      <xdr:nvSpPr>
        <xdr:cNvPr id="3" name="額縁 2">
          <a:hlinkClick xmlns:r="http://schemas.openxmlformats.org/officeDocument/2006/relationships" r:id="rId2"/>
          <a:extLst>
            <a:ext uri="{FF2B5EF4-FFF2-40B4-BE49-F238E27FC236}">
              <a16:creationId xmlns:a16="http://schemas.microsoft.com/office/drawing/2014/main" id="{D070718F-7B63-25D1-2BD3-0B7215191EBF}"/>
            </a:ext>
          </a:extLst>
        </xdr:cNvPr>
        <xdr:cNvSpPr/>
      </xdr:nvSpPr>
      <xdr:spPr>
        <a:xfrm>
          <a:off x="6991350" y="33845499"/>
          <a:ext cx="3327381" cy="244804"/>
        </a:xfrm>
        <a:prstGeom prst="bevel">
          <a:avLst/>
        </a:prstGeom>
        <a:solidFill>
          <a:srgbClr val="FF0000"/>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a:t>
          </a: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災害拠点</a:t>
          </a:r>
          <a:r>
            <a:rPr kumimoji="1" lang="en-US" altLang="ja-JP"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】V2H</a:t>
          </a: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充放電設置工事の申告額等</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xdr:col>
      <xdr:colOff>85725</xdr:colOff>
      <xdr:row>105</xdr:row>
      <xdr:rowOff>88899</xdr:rowOff>
    </xdr:from>
    <xdr:to>
      <xdr:col>8</xdr:col>
      <xdr:colOff>41256</xdr:colOff>
      <xdr:row>105</xdr:row>
      <xdr:rowOff>333703</xdr:rowOff>
    </xdr:to>
    <xdr:sp macro="" textlink="">
      <xdr:nvSpPr>
        <xdr:cNvPr id="4" name="額縁 2">
          <a:hlinkClick xmlns:r="http://schemas.openxmlformats.org/officeDocument/2006/relationships" r:id="rId3"/>
          <a:extLst>
            <a:ext uri="{FF2B5EF4-FFF2-40B4-BE49-F238E27FC236}">
              <a16:creationId xmlns:a16="http://schemas.microsoft.com/office/drawing/2014/main" id="{FB3BF6F0-4F28-4234-9AF8-CA84445014A1}"/>
            </a:ext>
          </a:extLst>
        </xdr:cNvPr>
        <xdr:cNvSpPr/>
      </xdr:nvSpPr>
      <xdr:spPr>
        <a:xfrm>
          <a:off x="6991350" y="36836349"/>
          <a:ext cx="3327381" cy="244804"/>
        </a:xfrm>
        <a:prstGeom prst="bevel">
          <a:avLst/>
        </a:prstGeom>
        <a:solidFill>
          <a:srgbClr val="92D050"/>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a:t>
          </a: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災害拠点以外</a:t>
          </a:r>
          <a:r>
            <a:rPr kumimoji="1" lang="en-US" altLang="ja-JP"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】V2H</a:t>
          </a: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充放電設置工事の申告額等</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149226</xdr:colOff>
      <xdr:row>22</xdr:row>
      <xdr:rowOff>0</xdr:rowOff>
    </xdr:from>
    <xdr:to>
      <xdr:col>11</xdr:col>
      <xdr:colOff>597023</xdr:colOff>
      <xdr:row>26</xdr:row>
      <xdr:rowOff>111311</xdr:rowOff>
    </xdr:to>
    <xdr:sp macro="" textlink="">
      <xdr:nvSpPr>
        <xdr:cNvPr id="2" name="額縁 1">
          <a:hlinkClick xmlns:r="http://schemas.openxmlformats.org/officeDocument/2006/relationships" r:id="rId1"/>
          <a:extLst>
            <a:ext uri="{FF2B5EF4-FFF2-40B4-BE49-F238E27FC236}">
              <a16:creationId xmlns:a16="http://schemas.microsoft.com/office/drawing/2014/main" id="{F56AA855-6731-7579-5B8E-EB72FDC37B14}"/>
            </a:ext>
          </a:extLst>
        </xdr:cNvPr>
        <xdr:cNvSpPr/>
      </xdr:nvSpPr>
      <xdr:spPr>
        <a:xfrm>
          <a:off x="133351" y="6929438"/>
          <a:ext cx="8643938" cy="7524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400">
              <a:solidFill>
                <a:schemeClr val="lt1"/>
              </a:solidFill>
              <a:effectLst/>
              <a:latin typeface="+mn-lt"/>
              <a:ea typeface="+mn-ea"/>
              <a:cs typeface="+mn-cs"/>
            </a:rPr>
            <a:t>申告額及び工事内容の申告に戻る</a:t>
          </a:r>
          <a:endParaRPr lang="ja-JP" altLang="ja-JP" sz="4800">
            <a:effectLst/>
          </a:endParaRPr>
        </a:p>
      </xdr:txBody>
    </xdr:sp>
    <xdr:clientData/>
  </xdr:twoCellAnchor>
  <xdr:twoCellAnchor>
    <xdr:from>
      <xdr:col>6</xdr:col>
      <xdr:colOff>152400</xdr:colOff>
      <xdr:row>4</xdr:row>
      <xdr:rowOff>53975</xdr:rowOff>
    </xdr:from>
    <xdr:to>
      <xdr:col>6</xdr:col>
      <xdr:colOff>394010</xdr:colOff>
      <xdr:row>6</xdr:row>
      <xdr:rowOff>237869</xdr:rowOff>
    </xdr:to>
    <xdr:sp macro="" textlink="">
      <xdr:nvSpPr>
        <xdr:cNvPr id="3" name="右中かっこ 2">
          <a:extLst>
            <a:ext uri="{FF2B5EF4-FFF2-40B4-BE49-F238E27FC236}">
              <a16:creationId xmlns:a16="http://schemas.microsoft.com/office/drawing/2014/main" id="{73691044-46C4-70DF-4709-AF977C0B4C20}"/>
            </a:ext>
          </a:extLst>
        </xdr:cNvPr>
        <xdr:cNvSpPr/>
      </xdr:nvSpPr>
      <xdr:spPr>
        <a:xfrm>
          <a:off x="5067300" y="962025"/>
          <a:ext cx="247650" cy="6858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6</xdr:col>
      <xdr:colOff>152400</xdr:colOff>
      <xdr:row>8</xdr:row>
      <xdr:rowOff>19050</xdr:rowOff>
    </xdr:from>
    <xdr:to>
      <xdr:col>6</xdr:col>
      <xdr:colOff>394010</xdr:colOff>
      <xdr:row>9</xdr:row>
      <xdr:rowOff>172395</xdr:rowOff>
    </xdr:to>
    <xdr:sp macro="" textlink="">
      <xdr:nvSpPr>
        <xdr:cNvPr id="4" name="右中かっこ 3">
          <a:extLst>
            <a:ext uri="{FF2B5EF4-FFF2-40B4-BE49-F238E27FC236}">
              <a16:creationId xmlns:a16="http://schemas.microsoft.com/office/drawing/2014/main" id="{E988216B-6F65-1233-9C52-2D30C0214447}"/>
            </a:ext>
          </a:extLst>
        </xdr:cNvPr>
        <xdr:cNvSpPr/>
      </xdr:nvSpPr>
      <xdr:spPr>
        <a:xfrm>
          <a:off x="5067300" y="1676400"/>
          <a:ext cx="247650" cy="4000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6</xdr:col>
      <xdr:colOff>219075</xdr:colOff>
      <xdr:row>15</xdr:row>
      <xdr:rowOff>9525</xdr:rowOff>
    </xdr:from>
    <xdr:to>
      <xdr:col>6</xdr:col>
      <xdr:colOff>451955</xdr:colOff>
      <xdr:row>16</xdr:row>
      <xdr:rowOff>303254</xdr:rowOff>
    </xdr:to>
    <xdr:sp macro="" textlink="">
      <xdr:nvSpPr>
        <xdr:cNvPr id="5" name="右中かっこ 4">
          <a:extLst>
            <a:ext uri="{FF2B5EF4-FFF2-40B4-BE49-F238E27FC236}">
              <a16:creationId xmlns:a16="http://schemas.microsoft.com/office/drawing/2014/main" id="{5D19E688-7D70-612F-9E48-8C202DE07C8F}"/>
            </a:ext>
          </a:extLst>
        </xdr:cNvPr>
        <xdr:cNvSpPr/>
      </xdr:nvSpPr>
      <xdr:spPr>
        <a:xfrm>
          <a:off x="5476047" y="4698724"/>
          <a:ext cx="247650" cy="64356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6</xdr:col>
      <xdr:colOff>152400</xdr:colOff>
      <xdr:row>10</xdr:row>
      <xdr:rowOff>25399</xdr:rowOff>
    </xdr:from>
    <xdr:to>
      <xdr:col>6</xdr:col>
      <xdr:colOff>394010</xdr:colOff>
      <xdr:row>12</xdr:row>
      <xdr:rowOff>214449</xdr:rowOff>
    </xdr:to>
    <xdr:sp macro="" textlink="">
      <xdr:nvSpPr>
        <xdr:cNvPr id="6" name="右中かっこ 5">
          <a:extLst>
            <a:ext uri="{FF2B5EF4-FFF2-40B4-BE49-F238E27FC236}">
              <a16:creationId xmlns:a16="http://schemas.microsoft.com/office/drawing/2014/main" id="{5B90472D-7E11-2634-D97A-F76A064C35A2}"/>
            </a:ext>
          </a:extLst>
        </xdr:cNvPr>
        <xdr:cNvSpPr/>
      </xdr:nvSpPr>
      <xdr:spPr>
        <a:xfrm>
          <a:off x="5343525" y="2419349"/>
          <a:ext cx="247650" cy="6572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0</xdr:col>
      <xdr:colOff>173935</xdr:colOff>
      <xdr:row>28</xdr:row>
      <xdr:rowOff>0</xdr:rowOff>
    </xdr:from>
    <xdr:to>
      <xdr:col>11</xdr:col>
      <xdr:colOff>612912</xdr:colOff>
      <xdr:row>32</xdr:row>
      <xdr:rowOff>58763</xdr:rowOff>
    </xdr:to>
    <xdr:sp macro="" textlink="">
      <xdr:nvSpPr>
        <xdr:cNvPr id="7" name="額縁 2">
          <a:hlinkClick xmlns:r="http://schemas.openxmlformats.org/officeDocument/2006/relationships" r:id="rId2"/>
          <a:extLst>
            <a:ext uri="{FF2B5EF4-FFF2-40B4-BE49-F238E27FC236}">
              <a16:creationId xmlns:a16="http://schemas.microsoft.com/office/drawing/2014/main" id="{617DB9A6-F27E-41FD-AE2C-E63D607C625D}"/>
            </a:ext>
          </a:extLst>
        </xdr:cNvPr>
        <xdr:cNvSpPr/>
      </xdr:nvSpPr>
      <xdr:spPr>
        <a:xfrm>
          <a:off x="173935" y="8158370"/>
          <a:ext cx="9152281" cy="754502"/>
        </a:xfrm>
        <a:prstGeom prst="bevel">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000">
              <a:solidFill>
                <a:schemeClr val="lt1"/>
              </a:solidFill>
              <a:effectLst/>
              <a:latin typeface="+mn-lt"/>
              <a:ea typeface="+mn-ea"/>
              <a:cs typeface="+mn-cs"/>
            </a:rPr>
            <a:t>申告額及び工事内容の申告に戻る</a:t>
          </a:r>
          <a:r>
            <a:rPr kumimoji="1" lang="ja-JP" altLang="en-US" sz="2000">
              <a:solidFill>
                <a:schemeClr val="lt1"/>
              </a:solidFill>
              <a:effectLst/>
              <a:latin typeface="+mn-lt"/>
              <a:ea typeface="+mn-ea"/>
              <a:cs typeface="+mn-cs"/>
            </a:rPr>
            <a:t>（</a:t>
          </a:r>
          <a:r>
            <a:rPr kumimoji="1" lang="en-US" altLang="ja-JP" sz="2000">
              <a:solidFill>
                <a:schemeClr val="lt1"/>
              </a:solidFill>
              <a:effectLst/>
              <a:latin typeface="+mn-lt"/>
              <a:ea typeface="+mn-ea"/>
              <a:cs typeface="+mn-cs"/>
            </a:rPr>
            <a:t>V2H【</a:t>
          </a:r>
          <a:r>
            <a:rPr kumimoji="1" lang="ja-JP" altLang="en-US" sz="2000">
              <a:solidFill>
                <a:schemeClr val="lt1"/>
              </a:solidFill>
              <a:effectLst/>
              <a:latin typeface="+mn-lt"/>
              <a:ea typeface="+mn-ea"/>
              <a:cs typeface="+mn-cs"/>
            </a:rPr>
            <a:t>災害拠点</a:t>
          </a:r>
          <a:r>
            <a:rPr kumimoji="1" lang="en-US" altLang="ja-JP" sz="2000">
              <a:solidFill>
                <a:schemeClr val="lt1"/>
              </a:solidFill>
              <a:effectLst/>
              <a:latin typeface="+mn-lt"/>
              <a:ea typeface="+mn-ea"/>
              <a:cs typeface="+mn-cs"/>
            </a:rPr>
            <a:t>】</a:t>
          </a:r>
          <a:r>
            <a:rPr kumimoji="1" lang="ja-JP" altLang="en-US" sz="2000">
              <a:solidFill>
                <a:schemeClr val="lt1"/>
              </a:solidFill>
              <a:effectLst/>
              <a:latin typeface="+mn-lt"/>
              <a:ea typeface="+mn-ea"/>
              <a:cs typeface="+mn-cs"/>
            </a:rPr>
            <a:t>の場合）</a:t>
          </a:r>
          <a:endParaRPr lang="ja-JP" altLang="ja-JP" sz="4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123826</xdr:colOff>
      <xdr:row>14</xdr:row>
      <xdr:rowOff>0</xdr:rowOff>
    </xdr:from>
    <xdr:to>
      <xdr:col>11</xdr:col>
      <xdr:colOff>514494</xdr:colOff>
      <xdr:row>18</xdr:row>
      <xdr:rowOff>89102</xdr:rowOff>
    </xdr:to>
    <xdr:sp macro="" textlink="">
      <xdr:nvSpPr>
        <xdr:cNvPr id="2" name="額縁 1">
          <a:hlinkClick xmlns:r="http://schemas.openxmlformats.org/officeDocument/2006/relationships" r:id="rId1"/>
          <a:extLst>
            <a:ext uri="{FF2B5EF4-FFF2-40B4-BE49-F238E27FC236}">
              <a16:creationId xmlns:a16="http://schemas.microsoft.com/office/drawing/2014/main" id="{442F2E8E-CADC-A094-E33D-98C6E543C26B}"/>
            </a:ext>
          </a:extLst>
        </xdr:cNvPr>
        <xdr:cNvSpPr/>
      </xdr:nvSpPr>
      <xdr:spPr>
        <a:xfrm>
          <a:off x="114301" y="3619500"/>
          <a:ext cx="8648700" cy="7905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400">
              <a:solidFill>
                <a:schemeClr val="lt1"/>
              </a:solidFill>
              <a:effectLst/>
              <a:latin typeface="+mn-lt"/>
              <a:ea typeface="+mn-ea"/>
              <a:cs typeface="+mn-cs"/>
            </a:rPr>
            <a:t>申告額及び工事内容の申告に戻る</a:t>
          </a:r>
          <a:endParaRPr lang="ja-JP" altLang="ja-JP" sz="4800">
            <a:effectLst/>
          </a:endParaRPr>
        </a:p>
      </xdr:txBody>
    </xdr:sp>
    <xdr:clientData/>
  </xdr:twoCellAnchor>
  <xdr:twoCellAnchor>
    <xdr:from>
      <xdr:col>0</xdr:col>
      <xdr:colOff>124239</xdr:colOff>
      <xdr:row>20</xdr:row>
      <xdr:rowOff>0</xdr:rowOff>
    </xdr:from>
    <xdr:to>
      <xdr:col>11</xdr:col>
      <xdr:colOff>579781</xdr:colOff>
      <xdr:row>24</xdr:row>
      <xdr:rowOff>58763</xdr:rowOff>
    </xdr:to>
    <xdr:sp macro="" textlink="">
      <xdr:nvSpPr>
        <xdr:cNvPr id="3" name="額縁 2">
          <a:hlinkClick xmlns:r="http://schemas.openxmlformats.org/officeDocument/2006/relationships" r:id="rId2"/>
          <a:extLst>
            <a:ext uri="{FF2B5EF4-FFF2-40B4-BE49-F238E27FC236}">
              <a16:creationId xmlns:a16="http://schemas.microsoft.com/office/drawing/2014/main" id="{A50F4377-FF30-4A29-91B0-3703C4A15017}"/>
            </a:ext>
          </a:extLst>
        </xdr:cNvPr>
        <xdr:cNvSpPr/>
      </xdr:nvSpPr>
      <xdr:spPr>
        <a:xfrm>
          <a:off x="124239" y="6501848"/>
          <a:ext cx="8713303" cy="754502"/>
        </a:xfrm>
        <a:prstGeom prst="bevel">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000">
              <a:solidFill>
                <a:schemeClr val="lt1"/>
              </a:solidFill>
              <a:effectLst/>
              <a:latin typeface="+mn-lt"/>
              <a:ea typeface="+mn-ea"/>
              <a:cs typeface="+mn-cs"/>
            </a:rPr>
            <a:t>申告額及び工事内容の申告に戻る</a:t>
          </a:r>
          <a:r>
            <a:rPr kumimoji="1" lang="ja-JP" altLang="en-US" sz="2000">
              <a:solidFill>
                <a:schemeClr val="lt1"/>
              </a:solidFill>
              <a:effectLst/>
              <a:latin typeface="+mn-lt"/>
              <a:ea typeface="+mn-ea"/>
              <a:cs typeface="+mn-cs"/>
            </a:rPr>
            <a:t>（</a:t>
          </a:r>
          <a:r>
            <a:rPr kumimoji="1" lang="en-US" altLang="ja-JP" sz="2000">
              <a:solidFill>
                <a:schemeClr val="lt1"/>
              </a:solidFill>
              <a:effectLst/>
              <a:latin typeface="+mn-lt"/>
              <a:ea typeface="+mn-ea"/>
              <a:cs typeface="+mn-cs"/>
            </a:rPr>
            <a:t>V2H【</a:t>
          </a:r>
          <a:r>
            <a:rPr kumimoji="1" lang="ja-JP" altLang="en-US" sz="2000">
              <a:solidFill>
                <a:schemeClr val="lt1"/>
              </a:solidFill>
              <a:effectLst/>
              <a:latin typeface="+mn-lt"/>
              <a:ea typeface="+mn-ea"/>
              <a:cs typeface="+mn-cs"/>
            </a:rPr>
            <a:t>災害拠点</a:t>
          </a:r>
          <a:r>
            <a:rPr kumimoji="1" lang="en-US" altLang="ja-JP" sz="2000">
              <a:solidFill>
                <a:schemeClr val="lt1"/>
              </a:solidFill>
              <a:effectLst/>
              <a:latin typeface="+mn-lt"/>
              <a:ea typeface="+mn-ea"/>
              <a:cs typeface="+mn-cs"/>
            </a:rPr>
            <a:t>】</a:t>
          </a:r>
          <a:r>
            <a:rPr kumimoji="1" lang="ja-JP" altLang="en-US" sz="2000">
              <a:solidFill>
                <a:schemeClr val="lt1"/>
              </a:solidFill>
              <a:effectLst/>
              <a:latin typeface="+mn-lt"/>
              <a:ea typeface="+mn-ea"/>
              <a:cs typeface="+mn-cs"/>
            </a:rPr>
            <a:t>の場合）</a:t>
          </a:r>
          <a:endParaRPr lang="ja-JP" altLang="ja-JP" sz="4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15</xdr:row>
      <xdr:rowOff>0</xdr:rowOff>
    </xdr:from>
    <xdr:to>
      <xdr:col>11</xdr:col>
      <xdr:colOff>609600</xdr:colOff>
      <xdr:row>19</xdr:row>
      <xdr:rowOff>85887</xdr:rowOff>
    </xdr:to>
    <xdr:sp macro="" textlink="">
      <xdr:nvSpPr>
        <xdr:cNvPr id="2" name="額縁 1">
          <a:hlinkClick xmlns:r="http://schemas.openxmlformats.org/officeDocument/2006/relationships" r:id="rId1"/>
          <a:extLst>
            <a:ext uri="{FF2B5EF4-FFF2-40B4-BE49-F238E27FC236}">
              <a16:creationId xmlns:a16="http://schemas.microsoft.com/office/drawing/2014/main" id="{B603FFB5-520B-1483-3FBA-385639C0DDB0}"/>
            </a:ext>
          </a:extLst>
        </xdr:cNvPr>
        <xdr:cNvSpPr/>
      </xdr:nvSpPr>
      <xdr:spPr>
        <a:xfrm>
          <a:off x="95250" y="3486150"/>
          <a:ext cx="8763000" cy="7905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400">
              <a:solidFill>
                <a:schemeClr val="lt1"/>
              </a:solidFill>
              <a:effectLst/>
              <a:latin typeface="+mn-lt"/>
              <a:ea typeface="+mn-ea"/>
              <a:cs typeface="+mn-cs"/>
            </a:rPr>
            <a:t>申告額及び工事内容の申告に戻る</a:t>
          </a:r>
          <a:endParaRPr lang="ja-JP" altLang="ja-JP" sz="4800">
            <a:effectLst/>
          </a:endParaRPr>
        </a:p>
      </xdr:txBody>
    </xdr:sp>
    <xdr:clientData/>
  </xdr:twoCellAnchor>
  <xdr:twoCellAnchor>
    <xdr:from>
      <xdr:col>0</xdr:col>
      <xdr:colOff>133350</xdr:colOff>
      <xdr:row>21</xdr:row>
      <xdr:rowOff>0</xdr:rowOff>
    </xdr:from>
    <xdr:to>
      <xdr:col>11</xdr:col>
      <xdr:colOff>647700</xdr:colOff>
      <xdr:row>25</xdr:row>
      <xdr:rowOff>68702</xdr:rowOff>
    </xdr:to>
    <xdr:sp macro="" textlink="">
      <xdr:nvSpPr>
        <xdr:cNvPr id="3" name="額縁 2">
          <a:hlinkClick xmlns:r="http://schemas.openxmlformats.org/officeDocument/2006/relationships" r:id="rId2"/>
          <a:extLst>
            <a:ext uri="{FF2B5EF4-FFF2-40B4-BE49-F238E27FC236}">
              <a16:creationId xmlns:a16="http://schemas.microsoft.com/office/drawing/2014/main" id="{91ED438D-73D3-49A8-BB79-9EDBEB77D567}"/>
            </a:ext>
          </a:extLst>
        </xdr:cNvPr>
        <xdr:cNvSpPr/>
      </xdr:nvSpPr>
      <xdr:spPr>
        <a:xfrm>
          <a:off x="133350" y="6448425"/>
          <a:ext cx="8763000" cy="754502"/>
        </a:xfrm>
        <a:prstGeom prst="bevel">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000">
              <a:solidFill>
                <a:schemeClr val="lt1"/>
              </a:solidFill>
              <a:effectLst/>
              <a:latin typeface="+mn-lt"/>
              <a:ea typeface="+mn-ea"/>
              <a:cs typeface="+mn-cs"/>
            </a:rPr>
            <a:t>申告額及び工事内容の申告に戻る</a:t>
          </a:r>
          <a:r>
            <a:rPr kumimoji="1" lang="ja-JP" altLang="en-US" sz="2000">
              <a:solidFill>
                <a:schemeClr val="lt1"/>
              </a:solidFill>
              <a:effectLst/>
              <a:latin typeface="+mn-lt"/>
              <a:ea typeface="+mn-ea"/>
              <a:cs typeface="+mn-cs"/>
            </a:rPr>
            <a:t>（</a:t>
          </a:r>
          <a:r>
            <a:rPr kumimoji="1" lang="en-US" altLang="ja-JP" sz="2000">
              <a:solidFill>
                <a:schemeClr val="lt1"/>
              </a:solidFill>
              <a:effectLst/>
              <a:latin typeface="+mn-lt"/>
              <a:ea typeface="+mn-ea"/>
              <a:cs typeface="+mn-cs"/>
            </a:rPr>
            <a:t>V2H【</a:t>
          </a:r>
          <a:r>
            <a:rPr kumimoji="1" lang="ja-JP" altLang="en-US" sz="2000">
              <a:solidFill>
                <a:schemeClr val="lt1"/>
              </a:solidFill>
              <a:effectLst/>
              <a:latin typeface="+mn-lt"/>
              <a:ea typeface="+mn-ea"/>
              <a:cs typeface="+mn-cs"/>
            </a:rPr>
            <a:t>災害拠点</a:t>
          </a:r>
          <a:r>
            <a:rPr kumimoji="1" lang="en-US" altLang="ja-JP" sz="2000">
              <a:solidFill>
                <a:schemeClr val="lt1"/>
              </a:solidFill>
              <a:effectLst/>
              <a:latin typeface="+mn-lt"/>
              <a:ea typeface="+mn-ea"/>
              <a:cs typeface="+mn-cs"/>
            </a:rPr>
            <a:t>】</a:t>
          </a:r>
          <a:r>
            <a:rPr kumimoji="1" lang="ja-JP" altLang="en-US" sz="2000">
              <a:solidFill>
                <a:schemeClr val="lt1"/>
              </a:solidFill>
              <a:effectLst/>
              <a:latin typeface="+mn-lt"/>
              <a:ea typeface="+mn-ea"/>
              <a:cs typeface="+mn-cs"/>
            </a:rPr>
            <a:t>の場合）</a:t>
          </a:r>
          <a:endParaRPr lang="ja-JP" altLang="ja-JP" sz="4400">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123825</xdr:colOff>
      <xdr:row>14</xdr:row>
      <xdr:rowOff>0</xdr:rowOff>
    </xdr:from>
    <xdr:to>
      <xdr:col>11</xdr:col>
      <xdr:colOff>581287</xdr:colOff>
      <xdr:row>18</xdr:row>
      <xdr:rowOff>100995</xdr:rowOff>
    </xdr:to>
    <xdr:sp macro="" textlink="">
      <xdr:nvSpPr>
        <xdr:cNvPr id="2" name="額縁 1">
          <a:hlinkClick xmlns:r="http://schemas.openxmlformats.org/officeDocument/2006/relationships" r:id="rId1"/>
          <a:extLst>
            <a:ext uri="{FF2B5EF4-FFF2-40B4-BE49-F238E27FC236}">
              <a16:creationId xmlns:a16="http://schemas.microsoft.com/office/drawing/2014/main" id="{6853E55F-AB04-2A38-C478-C00060918B96}"/>
            </a:ext>
          </a:extLst>
        </xdr:cNvPr>
        <xdr:cNvSpPr/>
      </xdr:nvSpPr>
      <xdr:spPr>
        <a:xfrm>
          <a:off x="114300" y="3314700"/>
          <a:ext cx="8724900" cy="7905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400">
              <a:solidFill>
                <a:schemeClr val="lt1"/>
              </a:solidFill>
              <a:effectLst/>
              <a:latin typeface="+mn-lt"/>
              <a:ea typeface="+mn-ea"/>
              <a:cs typeface="+mn-cs"/>
            </a:rPr>
            <a:t>申告額及び工事内容の申告に戻る</a:t>
          </a:r>
          <a:endParaRPr lang="ja-JP" altLang="ja-JP" sz="4800">
            <a:effectLst/>
          </a:endParaRPr>
        </a:p>
      </xdr:txBody>
    </xdr:sp>
    <xdr:clientData/>
  </xdr:twoCellAnchor>
  <xdr:twoCellAnchor>
    <xdr:from>
      <xdr:col>0</xdr:col>
      <xdr:colOff>157370</xdr:colOff>
      <xdr:row>20</xdr:row>
      <xdr:rowOff>0</xdr:rowOff>
    </xdr:from>
    <xdr:to>
      <xdr:col>11</xdr:col>
      <xdr:colOff>612913</xdr:colOff>
      <xdr:row>24</xdr:row>
      <xdr:rowOff>58763</xdr:rowOff>
    </xdr:to>
    <xdr:sp macro="" textlink="">
      <xdr:nvSpPr>
        <xdr:cNvPr id="3" name="額縁 2">
          <a:hlinkClick xmlns:r="http://schemas.openxmlformats.org/officeDocument/2006/relationships" r:id="rId2"/>
          <a:extLst>
            <a:ext uri="{FF2B5EF4-FFF2-40B4-BE49-F238E27FC236}">
              <a16:creationId xmlns:a16="http://schemas.microsoft.com/office/drawing/2014/main" id="{D3D4F7ED-E4E4-4486-B08D-4214A0EEF281}"/>
            </a:ext>
          </a:extLst>
        </xdr:cNvPr>
        <xdr:cNvSpPr/>
      </xdr:nvSpPr>
      <xdr:spPr>
        <a:xfrm>
          <a:off x="157370" y="6294783"/>
          <a:ext cx="8713304" cy="754502"/>
        </a:xfrm>
        <a:prstGeom prst="bevel">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000">
              <a:solidFill>
                <a:schemeClr val="lt1"/>
              </a:solidFill>
              <a:effectLst/>
              <a:latin typeface="+mn-lt"/>
              <a:ea typeface="+mn-ea"/>
              <a:cs typeface="+mn-cs"/>
            </a:rPr>
            <a:t>申告額及び工事内容の申告に戻る</a:t>
          </a:r>
          <a:r>
            <a:rPr kumimoji="1" lang="ja-JP" altLang="en-US" sz="2000">
              <a:solidFill>
                <a:schemeClr val="lt1"/>
              </a:solidFill>
              <a:effectLst/>
              <a:latin typeface="+mn-lt"/>
              <a:ea typeface="+mn-ea"/>
              <a:cs typeface="+mn-cs"/>
            </a:rPr>
            <a:t>（</a:t>
          </a:r>
          <a:r>
            <a:rPr kumimoji="1" lang="en-US" altLang="ja-JP" sz="2000">
              <a:solidFill>
                <a:schemeClr val="lt1"/>
              </a:solidFill>
              <a:effectLst/>
              <a:latin typeface="+mn-lt"/>
              <a:ea typeface="+mn-ea"/>
              <a:cs typeface="+mn-cs"/>
            </a:rPr>
            <a:t>V2H【</a:t>
          </a:r>
          <a:r>
            <a:rPr kumimoji="1" lang="ja-JP" altLang="en-US" sz="2000">
              <a:solidFill>
                <a:schemeClr val="lt1"/>
              </a:solidFill>
              <a:effectLst/>
              <a:latin typeface="+mn-lt"/>
              <a:ea typeface="+mn-ea"/>
              <a:cs typeface="+mn-cs"/>
            </a:rPr>
            <a:t>災害拠点</a:t>
          </a:r>
          <a:r>
            <a:rPr kumimoji="1" lang="en-US" altLang="ja-JP" sz="2000">
              <a:solidFill>
                <a:schemeClr val="lt1"/>
              </a:solidFill>
              <a:effectLst/>
              <a:latin typeface="+mn-lt"/>
              <a:ea typeface="+mn-ea"/>
              <a:cs typeface="+mn-cs"/>
            </a:rPr>
            <a:t>】</a:t>
          </a:r>
          <a:r>
            <a:rPr kumimoji="1" lang="ja-JP" altLang="en-US" sz="2000">
              <a:solidFill>
                <a:schemeClr val="lt1"/>
              </a:solidFill>
              <a:effectLst/>
              <a:latin typeface="+mn-lt"/>
              <a:ea typeface="+mn-ea"/>
              <a:cs typeface="+mn-cs"/>
            </a:rPr>
            <a:t>の場合）</a:t>
          </a:r>
          <a:endParaRPr lang="ja-JP" altLang="ja-JP" sz="440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95249</xdr:colOff>
      <xdr:row>13</xdr:row>
      <xdr:rowOff>162477</xdr:rowOff>
    </xdr:from>
    <xdr:to>
      <xdr:col>11</xdr:col>
      <xdr:colOff>609860</xdr:colOff>
      <xdr:row>18</xdr:row>
      <xdr:rowOff>120751</xdr:rowOff>
    </xdr:to>
    <xdr:sp macro="" textlink="">
      <xdr:nvSpPr>
        <xdr:cNvPr id="2" name="額縁 1">
          <a:hlinkClick xmlns:r="http://schemas.openxmlformats.org/officeDocument/2006/relationships" r:id="rId1"/>
          <a:extLst>
            <a:ext uri="{FF2B5EF4-FFF2-40B4-BE49-F238E27FC236}">
              <a16:creationId xmlns:a16="http://schemas.microsoft.com/office/drawing/2014/main" id="{183A9994-96F1-23DF-F1EC-24BFCCA021D3}"/>
            </a:ext>
          </a:extLst>
        </xdr:cNvPr>
        <xdr:cNvSpPr/>
      </xdr:nvSpPr>
      <xdr:spPr>
        <a:xfrm>
          <a:off x="85724" y="5019675"/>
          <a:ext cx="8296275" cy="7524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400">
              <a:solidFill>
                <a:schemeClr val="lt1"/>
              </a:solidFill>
              <a:effectLst/>
              <a:latin typeface="+mn-lt"/>
              <a:ea typeface="+mn-ea"/>
              <a:cs typeface="+mn-cs"/>
            </a:rPr>
            <a:t>申告額及び工事内容の申告に戻る</a:t>
          </a:r>
          <a:endParaRPr lang="ja-JP" altLang="ja-JP" sz="4800">
            <a:effectLst/>
          </a:endParaRPr>
        </a:p>
      </xdr:txBody>
    </xdr:sp>
    <xdr:clientData/>
  </xdr:twoCellAnchor>
  <xdr:twoCellAnchor>
    <xdr:from>
      <xdr:col>0</xdr:col>
      <xdr:colOff>99391</xdr:colOff>
      <xdr:row>21</xdr:row>
      <xdr:rowOff>0</xdr:rowOff>
    </xdr:from>
    <xdr:to>
      <xdr:col>11</xdr:col>
      <xdr:colOff>670891</xdr:colOff>
      <xdr:row>25</xdr:row>
      <xdr:rowOff>58763</xdr:rowOff>
    </xdr:to>
    <xdr:sp macro="" textlink="">
      <xdr:nvSpPr>
        <xdr:cNvPr id="5" name="額縁 2">
          <a:hlinkClick xmlns:r="http://schemas.openxmlformats.org/officeDocument/2006/relationships" r:id="rId2"/>
          <a:extLst>
            <a:ext uri="{FF2B5EF4-FFF2-40B4-BE49-F238E27FC236}">
              <a16:creationId xmlns:a16="http://schemas.microsoft.com/office/drawing/2014/main" id="{1B52C3AC-2B26-4E89-BDDD-AF1C4B820E8F}"/>
            </a:ext>
          </a:extLst>
        </xdr:cNvPr>
        <xdr:cNvSpPr/>
      </xdr:nvSpPr>
      <xdr:spPr>
        <a:xfrm>
          <a:off x="99391" y="6261652"/>
          <a:ext cx="8829261" cy="754502"/>
        </a:xfrm>
        <a:prstGeom prst="bevel">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000">
              <a:solidFill>
                <a:schemeClr val="lt1"/>
              </a:solidFill>
              <a:effectLst/>
              <a:latin typeface="+mn-lt"/>
              <a:ea typeface="+mn-ea"/>
              <a:cs typeface="+mn-cs"/>
            </a:rPr>
            <a:t>申告額及び工事内容の申告に戻る</a:t>
          </a:r>
          <a:r>
            <a:rPr kumimoji="1" lang="ja-JP" altLang="en-US" sz="2000">
              <a:solidFill>
                <a:schemeClr val="lt1"/>
              </a:solidFill>
              <a:effectLst/>
              <a:latin typeface="+mn-lt"/>
              <a:ea typeface="+mn-ea"/>
              <a:cs typeface="+mn-cs"/>
            </a:rPr>
            <a:t>（</a:t>
          </a:r>
          <a:r>
            <a:rPr kumimoji="1" lang="en-US" altLang="ja-JP" sz="2000">
              <a:solidFill>
                <a:schemeClr val="lt1"/>
              </a:solidFill>
              <a:effectLst/>
              <a:latin typeface="+mn-lt"/>
              <a:ea typeface="+mn-ea"/>
              <a:cs typeface="+mn-cs"/>
            </a:rPr>
            <a:t>V2H【</a:t>
          </a:r>
          <a:r>
            <a:rPr kumimoji="1" lang="ja-JP" altLang="en-US" sz="2000">
              <a:solidFill>
                <a:schemeClr val="lt1"/>
              </a:solidFill>
              <a:effectLst/>
              <a:latin typeface="+mn-lt"/>
              <a:ea typeface="+mn-ea"/>
              <a:cs typeface="+mn-cs"/>
            </a:rPr>
            <a:t>災害拠点</a:t>
          </a:r>
          <a:r>
            <a:rPr kumimoji="1" lang="en-US" altLang="ja-JP" sz="2000">
              <a:solidFill>
                <a:schemeClr val="lt1"/>
              </a:solidFill>
              <a:effectLst/>
              <a:latin typeface="+mn-lt"/>
              <a:ea typeface="+mn-ea"/>
              <a:cs typeface="+mn-cs"/>
            </a:rPr>
            <a:t>】</a:t>
          </a:r>
          <a:r>
            <a:rPr kumimoji="1" lang="ja-JP" altLang="en-US" sz="2000">
              <a:solidFill>
                <a:schemeClr val="lt1"/>
              </a:solidFill>
              <a:effectLst/>
              <a:latin typeface="+mn-lt"/>
              <a:ea typeface="+mn-ea"/>
              <a:cs typeface="+mn-cs"/>
            </a:rPr>
            <a:t>の場合）</a:t>
          </a:r>
          <a:endParaRPr lang="ja-JP" altLang="ja-JP" sz="4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53975</xdr:colOff>
      <xdr:row>8</xdr:row>
      <xdr:rowOff>123825</xdr:rowOff>
    </xdr:from>
    <xdr:to>
      <xdr:col>11</xdr:col>
      <xdr:colOff>577684</xdr:colOff>
      <xdr:row>13</xdr:row>
      <xdr:rowOff>86438</xdr:rowOff>
    </xdr:to>
    <xdr:sp macro="" textlink="">
      <xdr:nvSpPr>
        <xdr:cNvPr id="4" name="額縁 3">
          <a:hlinkClick xmlns:r="http://schemas.openxmlformats.org/officeDocument/2006/relationships" r:id="rId1"/>
          <a:extLst>
            <a:ext uri="{FF2B5EF4-FFF2-40B4-BE49-F238E27FC236}">
              <a16:creationId xmlns:a16="http://schemas.microsoft.com/office/drawing/2014/main" id="{84F4856F-BEB0-470A-917D-BBE9A9E2FF4E}"/>
            </a:ext>
          </a:extLst>
        </xdr:cNvPr>
        <xdr:cNvSpPr/>
      </xdr:nvSpPr>
      <xdr:spPr>
        <a:xfrm>
          <a:off x="38100" y="3181350"/>
          <a:ext cx="8781636" cy="800514"/>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400">
              <a:solidFill>
                <a:schemeClr val="lt1"/>
              </a:solidFill>
              <a:effectLst/>
              <a:latin typeface="+mn-lt"/>
              <a:ea typeface="+mn-ea"/>
              <a:cs typeface="+mn-cs"/>
            </a:rPr>
            <a:t>申告額及び工事内容の申告に戻る</a:t>
          </a:r>
          <a:endParaRPr lang="ja-JP" altLang="ja-JP" sz="48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85968</xdr:colOff>
      <xdr:row>24</xdr:row>
      <xdr:rowOff>28575</xdr:rowOff>
    </xdr:from>
    <xdr:to>
      <xdr:col>10</xdr:col>
      <xdr:colOff>5224</xdr:colOff>
      <xdr:row>24</xdr:row>
      <xdr:rowOff>314325</xdr:rowOff>
    </xdr:to>
    <xdr:sp macro="" textlink="">
      <xdr:nvSpPr>
        <xdr:cNvPr id="2" name="額縁 2">
          <a:hlinkClick xmlns:r="http://schemas.openxmlformats.org/officeDocument/2006/relationships" r:id="rId1"/>
          <a:extLst>
            <a:ext uri="{FF2B5EF4-FFF2-40B4-BE49-F238E27FC236}">
              <a16:creationId xmlns:a16="http://schemas.microsoft.com/office/drawing/2014/main" id="{9A03778B-A180-335B-2CCF-BD71898096AD}"/>
            </a:ext>
          </a:extLst>
        </xdr:cNvPr>
        <xdr:cNvSpPr/>
      </xdr:nvSpPr>
      <xdr:spPr>
        <a:xfrm>
          <a:off x="6588848" y="10393762"/>
          <a:ext cx="1449156" cy="1905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１　基礎・裾付工事</a:t>
          </a:r>
          <a:endParaRPr kumimoji="1" lang="en-US" altLang="ja-JP" sz="1100" b="1"/>
        </a:p>
      </xdr:txBody>
    </xdr:sp>
    <xdr:clientData/>
  </xdr:twoCellAnchor>
  <xdr:twoCellAnchor>
    <xdr:from>
      <xdr:col>9</xdr:col>
      <xdr:colOff>85968</xdr:colOff>
      <xdr:row>25</xdr:row>
      <xdr:rowOff>28575</xdr:rowOff>
    </xdr:from>
    <xdr:to>
      <xdr:col>10</xdr:col>
      <xdr:colOff>705</xdr:colOff>
      <xdr:row>25</xdr:row>
      <xdr:rowOff>314325</xdr:rowOff>
    </xdr:to>
    <xdr:sp macro="" textlink="">
      <xdr:nvSpPr>
        <xdr:cNvPr id="3" name="額縁 3">
          <a:hlinkClick xmlns:r="http://schemas.openxmlformats.org/officeDocument/2006/relationships" r:id="rId2"/>
          <a:extLst>
            <a:ext uri="{FF2B5EF4-FFF2-40B4-BE49-F238E27FC236}">
              <a16:creationId xmlns:a16="http://schemas.microsoft.com/office/drawing/2014/main" id="{CAAFF73E-8A8C-8C06-B57A-D212838A5581}"/>
            </a:ext>
          </a:extLst>
        </xdr:cNvPr>
        <xdr:cNvSpPr/>
      </xdr:nvSpPr>
      <xdr:spPr>
        <a:xfrm>
          <a:off x="6588848" y="10708978"/>
          <a:ext cx="1483418" cy="1905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２　搬入・運搬工事</a:t>
          </a:r>
          <a:endParaRPr kumimoji="1" lang="en-US" altLang="ja-JP" sz="1100" b="1"/>
        </a:p>
      </xdr:txBody>
    </xdr:sp>
    <xdr:clientData/>
  </xdr:twoCellAnchor>
  <xdr:twoCellAnchor>
    <xdr:from>
      <xdr:col>9</xdr:col>
      <xdr:colOff>73268</xdr:colOff>
      <xdr:row>26</xdr:row>
      <xdr:rowOff>8017</xdr:rowOff>
    </xdr:from>
    <xdr:to>
      <xdr:col>10</xdr:col>
      <xdr:colOff>3245</xdr:colOff>
      <xdr:row>26</xdr:row>
      <xdr:rowOff>295892</xdr:rowOff>
    </xdr:to>
    <xdr:sp macro="" textlink="">
      <xdr:nvSpPr>
        <xdr:cNvPr id="4" name="額縁 4">
          <a:hlinkClick xmlns:r="http://schemas.openxmlformats.org/officeDocument/2006/relationships" r:id="rId3"/>
          <a:extLst>
            <a:ext uri="{FF2B5EF4-FFF2-40B4-BE49-F238E27FC236}">
              <a16:creationId xmlns:a16="http://schemas.microsoft.com/office/drawing/2014/main" id="{DCFD331F-31E9-3ADE-AB8B-335B0A110460}"/>
            </a:ext>
          </a:extLst>
        </xdr:cNvPr>
        <xdr:cNvSpPr/>
      </xdr:nvSpPr>
      <xdr:spPr>
        <a:xfrm>
          <a:off x="6592023" y="11016336"/>
          <a:ext cx="1459686" cy="188662"/>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３　電気配線工事</a:t>
          </a:r>
          <a:endParaRPr kumimoji="1" lang="en-US" altLang="ja-JP" sz="1100" b="1"/>
        </a:p>
      </xdr:txBody>
    </xdr:sp>
    <xdr:clientData/>
  </xdr:twoCellAnchor>
  <xdr:twoCellAnchor>
    <xdr:from>
      <xdr:col>9</xdr:col>
      <xdr:colOff>101843</xdr:colOff>
      <xdr:row>35</xdr:row>
      <xdr:rowOff>28575</xdr:rowOff>
    </xdr:from>
    <xdr:to>
      <xdr:col>9</xdr:col>
      <xdr:colOff>1759050</xdr:colOff>
      <xdr:row>35</xdr:row>
      <xdr:rowOff>308334</xdr:rowOff>
    </xdr:to>
    <xdr:sp macro="" textlink="">
      <xdr:nvSpPr>
        <xdr:cNvPr id="5" name="額縁 5">
          <a:hlinkClick xmlns:r="http://schemas.openxmlformats.org/officeDocument/2006/relationships" r:id="rId4"/>
          <a:extLst>
            <a:ext uri="{FF2B5EF4-FFF2-40B4-BE49-F238E27FC236}">
              <a16:creationId xmlns:a16="http://schemas.microsoft.com/office/drawing/2014/main" id="{691AAF0B-E4FB-3F86-6E1A-74FB40A94948}"/>
            </a:ext>
          </a:extLst>
        </xdr:cNvPr>
        <xdr:cNvSpPr/>
      </xdr:nvSpPr>
      <xdr:spPr>
        <a:xfrm>
          <a:off x="6678856" y="14358938"/>
          <a:ext cx="1595073" cy="2952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50" b="1"/>
            <a:t>A</a:t>
          </a:r>
          <a:r>
            <a:rPr kumimoji="1" lang="ja-JP" altLang="en-US" sz="1050" b="1"/>
            <a:t>６　案内板設置工事</a:t>
          </a:r>
          <a:endParaRPr kumimoji="1" lang="en-US" altLang="ja-JP" sz="1050" b="1"/>
        </a:p>
      </xdr:txBody>
    </xdr:sp>
    <xdr:clientData/>
  </xdr:twoCellAnchor>
  <xdr:twoCellAnchor>
    <xdr:from>
      <xdr:col>9</xdr:col>
      <xdr:colOff>127243</xdr:colOff>
      <xdr:row>41</xdr:row>
      <xdr:rowOff>53975</xdr:rowOff>
    </xdr:from>
    <xdr:to>
      <xdr:col>9</xdr:col>
      <xdr:colOff>1754442</xdr:colOff>
      <xdr:row>41</xdr:row>
      <xdr:rowOff>308221</xdr:rowOff>
    </xdr:to>
    <xdr:sp macro="" textlink="">
      <xdr:nvSpPr>
        <xdr:cNvPr id="6" name="額縁 6">
          <a:hlinkClick xmlns:r="http://schemas.openxmlformats.org/officeDocument/2006/relationships" r:id="rId5"/>
          <a:extLst>
            <a:ext uri="{FF2B5EF4-FFF2-40B4-BE49-F238E27FC236}">
              <a16:creationId xmlns:a16="http://schemas.microsoft.com/office/drawing/2014/main" id="{F175311E-A4A4-8D47-92B8-E28020CE30EF}"/>
            </a:ext>
          </a:extLst>
        </xdr:cNvPr>
        <xdr:cNvSpPr/>
      </xdr:nvSpPr>
      <xdr:spPr>
        <a:xfrm>
          <a:off x="6688381" y="16011525"/>
          <a:ext cx="1585548" cy="27622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７　ライン引き工事</a:t>
          </a:r>
          <a:endParaRPr kumimoji="1" lang="en-US" altLang="ja-JP" sz="1100" b="1"/>
        </a:p>
      </xdr:txBody>
    </xdr:sp>
    <xdr:clientData/>
  </xdr:twoCellAnchor>
  <xdr:twoCellAnchor>
    <xdr:from>
      <xdr:col>9</xdr:col>
      <xdr:colOff>101843</xdr:colOff>
      <xdr:row>42</xdr:row>
      <xdr:rowOff>31750</xdr:rowOff>
    </xdr:from>
    <xdr:to>
      <xdr:col>9</xdr:col>
      <xdr:colOff>1746691</xdr:colOff>
      <xdr:row>43</xdr:row>
      <xdr:rowOff>231</xdr:rowOff>
    </xdr:to>
    <xdr:sp macro="" textlink="">
      <xdr:nvSpPr>
        <xdr:cNvPr id="7" name="額縁 7">
          <a:hlinkClick xmlns:r="http://schemas.openxmlformats.org/officeDocument/2006/relationships" r:id="rId6"/>
          <a:extLst>
            <a:ext uri="{FF2B5EF4-FFF2-40B4-BE49-F238E27FC236}">
              <a16:creationId xmlns:a16="http://schemas.microsoft.com/office/drawing/2014/main" id="{3F600375-AD7D-7698-2E3E-A1367FD79856}"/>
            </a:ext>
          </a:extLst>
        </xdr:cNvPr>
        <xdr:cNvSpPr/>
      </xdr:nvSpPr>
      <xdr:spPr>
        <a:xfrm>
          <a:off x="6678856" y="16335375"/>
          <a:ext cx="1595073" cy="2667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８　路面表示工事</a:t>
          </a:r>
          <a:endParaRPr kumimoji="1" lang="en-US" altLang="ja-JP" sz="1100" b="1"/>
        </a:p>
      </xdr:txBody>
    </xdr:sp>
    <xdr:clientData/>
  </xdr:twoCellAnchor>
  <xdr:twoCellAnchor>
    <xdr:from>
      <xdr:col>9</xdr:col>
      <xdr:colOff>127243</xdr:colOff>
      <xdr:row>43</xdr:row>
      <xdr:rowOff>57150</xdr:rowOff>
    </xdr:from>
    <xdr:to>
      <xdr:col>9</xdr:col>
      <xdr:colOff>1754442</xdr:colOff>
      <xdr:row>43</xdr:row>
      <xdr:rowOff>299779</xdr:rowOff>
    </xdr:to>
    <xdr:sp macro="" textlink="">
      <xdr:nvSpPr>
        <xdr:cNvPr id="8" name="額縁 8">
          <a:hlinkClick xmlns:r="http://schemas.openxmlformats.org/officeDocument/2006/relationships" r:id="rId7"/>
          <a:extLst>
            <a:ext uri="{FF2B5EF4-FFF2-40B4-BE49-F238E27FC236}">
              <a16:creationId xmlns:a16="http://schemas.microsoft.com/office/drawing/2014/main" id="{1CBB0ECF-2E97-0002-D0C3-2771BF92CB51}"/>
            </a:ext>
          </a:extLst>
        </xdr:cNvPr>
        <xdr:cNvSpPr/>
      </xdr:nvSpPr>
      <xdr:spPr>
        <a:xfrm>
          <a:off x="6688381" y="16649700"/>
          <a:ext cx="1585548" cy="2667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９　屋根設置工事</a:t>
          </a:r>
          <a:endParaRPr kumimoji="1" lang="en-US" altLang="ja-JP" sz="1100" b="1"/>
        </a:p>
      </xdr:txBody>
    </xdr:sp>
    <xdr:clientData/>
  </xdr:twoCellAnchor>
  <xdr:twoCellAnchor>
    <xdr:from>
      <xdr:col>9</xdr:col>
      <xdr:colOff>101843</xdr:colOff>
      <xdr:row>44</xdr:row>
      <xdr:rowOff>31750</xdr:rowOff>
    </xdr:from>
    <xdr:to>
      <xdr:col>9</xdr:col>
      <xdr:colOff>1759050</xdr:colOff>
      <xdr:row>44</xdr:row>
      <xdr:rowOff>295354</xdr:rowOff>
    </xdr:to>
    <xdr:sp macro="" textlink="">
      <xdr:nvSpPr>
        <xdr:cNvPr id="9" name="額縁 9">
          <a:hlinkClick xmlns:r="http://schemas.openxmlformats.org/officeDocument/2006/relationships" r:id="rId8"/>
          <a:extLst>
            <a:ext uri="{FF2B5EF4-FFF2-40B4-BE49-F238E27FC236}">
              <a16:creationId xmlns:a16="http://schemas.microsoft.com/office/drawing/2014/main" id="{96732BEA-64BA-5B9C-CC52-D0D491C8EF04}"/>
            </a:ext>
          </a:extLst>
        </xdr:cNvPr>
        <xdr:cNvSpPr/>
      </xdr:nvSpPr>
      <xdr:spPr>
        <a:xfrm>
          <a:off x="6678856" y="16954500"/>
          <a:ext cx="1595073" cy="2667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１０　小屋設置工事</a:t>
          </a:r>
          <a:endParaRPr kumimoji="1" lang="en-US" altLang="ja-JP" sz="1100" b="1"/>
        </a:p>
      </xdr:txBody>
    </xdr:sp>
    <xdr:clientData/>
  </xdr:twoCellAnchor>
  <xdr:twoCellAnchor>
    <xdr:from>
      <xdr:col>9</xdr:col>
      <xdr:colOff>72258</xdr:colOff>
      <xdr:row>45</xdr:row>
      <xdr:rowOff>31994</xdr:rowOff>
    </xdr:from>
    <xdr:to>
      <xdr:col>9</xdr:col>
      <xdr:colOff>1789391</xdr:colOff>
      <xdr:row>45</xdr:row>
      <xdr:rowOff>296366</xdr:rowOff>
    </xdr:to>
    <xdr:sp macro="" textlink="">
      <xdr:nvSpPr>
        <xdr:cNvPr id="10" name="額縁 10">
          <a:hlinkClick xmlns:r="http://schemas.openxmlformats.org/officeDocument/2006/relationships" r:id="rId9"/>
          <a:extLst>
            <a:ext uri="{FF2B5EF4-FFF2-40B4-BE49-F238E27FC236}">
              <a16:creationId xmlns:a16="http://schemas.microsoft.com/office/drawing/2014/main" id="{FECE6304-911A-9380-4A31-E66C33918D9D}"/>
            </a:ext>
          </a:extLst>
        </xdr:cNvPr>
        <xdr:cNvSpPr/>
      </xdr:nvSpPr>
      <xdr:spPr>
        <a:xfrm>
          <a:off x="7206155" y="17387201"/>
          <a:ext cx="1717133" cy="264372"/>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A11</a:t>
          </a:r>
          <a:r>
            <a:rPr kumimoji="1" lang="ja-JP" altLang="en-US" sz="1000" b="1"/>
            <a:t>防護用部材設置工事</a:t>
          </a:r>
          <a:endParaRPr kumimoji="1" lang="en-US" altLang="ja-JP" sz="1000" b="1"/>
        </a:p>
      </xdr:txBody>
    </xdr:sp>
    <xdr:clientData/>
  </xdr:twoCellAnchor>
  <xdr:twoCellAnchor>
    <xdr:from>
      <xdr:col>9</xdr:col>
      <xdr:colOff>104041</xdr:colOff>
      <xdr:row>46</xdr:row>
      <xdr:rowOff>29797</xdr:rowOff>
    </xdr:from>
    <xdr:to>
      <xdr:col>9</xdr:col>
      <xdr:colOff>1752287</xdr:colOff>
      <xdr:row>46</xdr:row>
      <xdr:rowOff>309993</xdr:rowOff>
    </xdr:to>
    <xdr:sp macro="" textlink="">
      <xdr:nvSpPr>
        <xdr:cNvPr id="11" name="額縁 11">
          <a:hlinkClick xmlns:r="http://schemas.openxmlformats.org/officeDocument/2006/relationships" r:id="rId10"/>
          <a:extLst>
            <a:ext uri="{FF2B5EF4-FFF2-40B4-BE49-F238E27FC236}">
              <a16:creationId xmlns:a16="http://schemas.microsoft.com/office/drawing/2014/main" id="{0940C80D-F173-9C18-EF68-D334C5A349D9}"/>
            </a:ext>
          </a:extLst>
        </xdr:cNvPr>
        <xdr:cNvSpPr/>
      </xdr:nvSpPr>
      <xdr:spPr>
        <a:xfrm>
          <a:off x="6681054" y="17568497"/>
          <a:ext cx="1590310" cy="276957"/>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１２　電灯設置工事</a:t>
          </a:r>
          <a:endParaRPr kumimoji="1" lang="en-US" altLang="ja-JP" sz="1100" b="1"/>
        </a:p>
      </xdr:txBody>
    </xdr:sp>
    <xdr:clientData/>
  </xdr:twoCellAnchor>
  <xdr:twoCellAnchor>
    <xdr:from>
      <xdr:col>4</xdr:col>
      <xdr:colOff>175113</xdr:colOff>
      <xdr:row>137</xdr:row>
      <xdr:rowOff>29308</xdr:rowOff>
    </xdr:from>
    <xdr:to>
      <xdr:col>4</xdr:col>
      <xdr:colOff>378096</xdr:colOff>
      <xdr:row>138</xdr:row>
      <xdr:rowOff>275581</xdr:rowOff>
    </xdr:to>
    <xdr:sp macro="" textlink="">
      <xdr:nvSpPr>
        <xdr:cNvPr id="13" name="右中かっこ 12">
          <a:extLst>
            <a:ext uri="{FF2B5EF4-FFF2-40B4-BE49-F238E27FC236}">
              <a16:creationId xmlns:a16="http://schemas.microsoft.com/office/drawing/2014/main" id="{68C8AA5D-1D39-AB57-E575-277CC2699407}"/>
            </a:ext>
          </a:extLst>
        </xdr:cNvPr>
        <xdr:cNvSpPr/>
      </xdr:nvSpPr>
      <xdr:spPr>
        <a:xfrm>
          <a:off x="2875451" y="8716108"/>
          <a:ext cx="200025" cy="29674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115957</xdr:colOff>
      <xdr:row>59</xdr:row>
      <xdr:rowOff>31199</xdr:rowOff>
    </xdr:from>
    <xdr:to>
      <xdr:col>9</xdr:col>
      <xdr:colOff>1758726</xdr:colOff>
      <xdr:row>59</xdr:row>
      <xdr:rowOff>287957</xdr:rowOff>
    </xdr:to>
    <xdr:sp macro="" textlink="">
      <xdr:nvSpPr>
        <xdr:cNvPr id="14" name="額縁 11">
          <a:hlinkClick xmlns:r="http://schemas.openxmlformats.org/officeDocument/2006/relationships" r:id="rId11"/>
          <a:extLst>
            <a:ext uri="{FF2B5EF4-FFF2-40B4-BE49-F238E27FC236}">
              <a16:creationId xmlns:a16="http://schemas.microsoft.com/office/drawing/2014/main" id="{7902E349-F69A-B930-3B14-5C3FFCFBBEC5}"/>
            </a:ext>
          </a:extLst>
        </xdr:cNvPr>
        <xdr:cNvSpPr/>
      </xdr:nvSpPr>
      <xdr:spPr>
        <a:xfrm>
          <a:off x="7139609" y="19563523"/>
          <a:ext cx="1633173" cy="276957"/>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50" b="1"/>
            <a:t>A19</a:t>
          </a:r>
          <a:r>
            <a:rPr kumimoji="1" lang="ja-JP" altLang="en-US" sz="1050" b="1"/>
            <a:t>スペース造成工事</a:t>
          </a:r>
          <a:endParaRPr kumimoji="1" lang="en-US" altLang="ja-JP" sz="1050" b="1"/>
        </a:p>
      </xdr:txBody>
    </xdr:sp>
    <xdr:clientData/>
  </xdr:twoCellAnchor>
  <xdr:twoCellAnchor>
    <xdr:from>
      <xdr:col>5</xdr:col>
      <xdr:colOff>203638</xdr:colOff>
      <xdr:row>4</xdr:row>
      <xdr:rowOff>75943</xdr:rowOff>
    </xdr:from>
    <xdr:to>
      <xdr:col>5</xdr:col>
      <xdr:colOff>493145</xdr:colOff>
      <xdr:row>4</xdr:row>
      <xdr:rowOff>247256</xdr:rowOff>
    </xdr:to>
    <xdr:sp macro="" textlink="">
      <xdr:nvSpPr>
        <xdr:cNvPr id="12" name="正方形/長方形 11">
          <a:extLst>
            <a:ext uri="{FF2B5EF4-FFF2-40B4-BE49-F238E27FC236}">
              <a16:creationId xmlns:a16="http://schemas.microsoft.com/office/drawing/2014/main" id="{E5804608-875D-AD0C-17CE-5D662BAE3554}"/>
            </a:ext>
          </a:extLst>
        </xdr:cNvPr>
        <xdr:cNvSpPr/>
      </xdr:nvSpPr>
      <xdr:spPr>
        <a:xfrm>
          <a:off x="3862552" y="1672202"/>
          <a:ext cx="289507" cy="171313"/>
        </a:xfrm>
        <a:prstGeom prst="rect">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85968</xdr:colOff>
      <xdr:row>24</xdr:row>
      <xdr:rowOff>28575</xdr:rowOff>
    </xdr:from>
    <xdr:to>
      <xdr:col>10</xdr:col>
      <xdr:colOff>5224</xdr:colOff>
      <xdr:row>24</xdr:row>
      <xdr:rowOff>314325</xdr:rowOff>
    </xdr:to>
    <xdr:sp macro="" textlink="">
      <xdr:nvSpPr>
        <xdr:cNvPr id="2" name="額縁 2">
          <a:hlinkClick xmlns:r="http://schemas.openxmlformats.org/officeDocument/2006/relationships" r:id="rId1"/>
          <a:extLst>
            <a:ext uri="{FF2B5EF4-FFF2-40B4-BE49-F238E27FC236}">
              <a16:creationId xmlns:a16="http://schemas.microsoft.com/office/drawing/2014/main" id="{33C2F620-8B70-4544-BC42-78289ED47064}"/>
            </a:ext>
          </a:extLst>
        </xdr:cNvPr>
        <xdr:cNvSpPr/>
      </xdr:nvSpPr>
      <xdr:spPr>
        <a:xfrm>
          <a:off x="7220193" y="11258550"/>
          <a:ext cx="1738531" cy="2857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１　基礎・裾付工事</a:t>
          </a:r>
          <a:endParaRPr kumimoji="1" lang="en-US" altLang="ja-JP" sz="1100" b="1"/>
        </a:p>
      </xdr:txBody>
    </xdr:sp>
    <xdr:clientData/>
  </xdr:twoCellAnchor>
  <xdr:twoCellAnchor>
    <xdr:from>
      <xdr:col>9</xdr:col>
      <xdr:colOff>85968</xdr:colOff>
      <xdr:row>25</xdr:row>
      <xdr:rowOff>28575</xdr:rowOff>
    </xdr:from>
    <xdr:to>
      <xdr:col>10</xdr:col>
      <xdr:colOff>705</xdr:colOff>
      <xdr:row>25</xdr:row>
      <xdr:rowOff>314325</xdr:rowOff>
    </xdr:to>
    <xdr:sp macro="" textlink="">
      <xdr:nvSpPr>
        <xdr:cNvPr id="3" name="額縁 3">
          <a:hlinkClick xmlns:r="http://schemas.openxmlformats.org/officeDocument/2006/relationships" r:id="rId2"/>
          <a:extLst>
            <a:ext uri="{FF2B5EF4-FFF2-40B4-BE49-F238E27FC236}">
              <a16:creationId xmlns:a16="http://schemas.microsoft.com/office/drawing/2014/main" id="{42916473-A906-481B-AB3E-0DE2324A6610}"/>
            </a:ext>
          </a:extLst>
        </xdr:cNvPr>
        <xdr:cNvSpPr/>
      </xdr:nvSpPr>
      <xdr:spPr>
        <a:xfrm>
          <a:off x="7220193" y="11572875"/>
          <a:ext cx="1734012" cy="2857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２　搬入・運搬工事</a:t>
          </a:r>
          <a:endParaRPr kumimoji="1" lang="en-US" altLang="ja-JP" sz="1100" b="1"/>
        </a:p>
      </xdr:txBody>
    </xdr:sp>
    <xdr:clientData/>
  </xdr:twoCellAnchor>
  <xdr:twoCellAnchor>
    <xdr:from>
      <xdr:col>9</xdr:col>
      <xdr:colOff>73268</xdr:colOff>
      <xdr:row>26</xdr:row>
      <xdr:rowOff>8017</xdr:rowOff>
    </xdr:from>
    <xdr:to>
      <xdr:col>10</xdr:col>
      <xdr:colOff>3245</xdr:colOff>
      <xdr:row>26</xdr:row>
      <xdr:rowOff>295892</xdr:rowOff>
    </xdr:to>
    <xdr:sp macro="" textlink="">
      <xdr:nvSpPr>
        <xdr:cNvPr id="4" name="額縁 4">
          <a:hlinkClick xmlns:r="http://schemas.openxmlformats.org/officeDocument/2006/relationships" r:id="rId3"/>
          <a:extLst>
            <a:ext uri="{FF2B5EF4-FFF2-40B4-BE49-F238E27FC236}">
              <a16:creationId xmlns:a16="http://schemas.microsoft.com/office/drawing/2014/main" id="{7EAE26E1-3498-48A2-BF0F-070940FB6E34}"/>
            </a:ext>
          </a:extLst>
        </xdr:cNvPr>
        <xdr:cNvSpPr/>
      </xdr:nvSpPr>
      <xdr:spPr>
        <a:xfrm>
          <a:off x="7207493" y="11866642"/>
          <a:ext cx="1749252" cy="2878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３　電気配線工事</a:t>
          </a:r>
          <a:endParaRPr kumimoji="1" lang="en-US" altLang="ja-JP" sz="1100" b="1"/>
        </a:p>
      </xdr:txBody>
    </xdr:sp>
    <xdr:clientData/>
  </xdr:twoCellAnchor>
  <xdr:twoCellAnchor>
    <xdr:from>
      <xdr:col>9</xdr:col>
      <xdr:colOff>127243</xdr:colOff>
      <xdr:row>30</xdr:row>
      <xdr:rowOff>53975</xdr:rowOff>
    </xdr:from>
    <xdr:to>
      <xdr:col>9</xdr:col>
      <xdr:colOff>1754442</xdr:colOff>
      <xdr:row>30</xdr:row>
      <xdr:rowOff>308221</xdr:rowOff>
    </xdr:to>
    <xdr:sp macro="" textlink="">
      <xdr:nvSpPr>
        <xdr:cNvPr id="6" name="額縁 6">
          <a:hlinkClick xmlns:r="http://schemas.openxmlformats.org/officeDocument/2006/relationships" r:id="rId4"/>
          <a:extLst>
            <a:ext uri="{FF2B5EF4-FFF2-40B4-BE49-F238E27FC236}">
              <a16:creationId xmlns:a16="http://schemas.microsoft.com/office/drawing/2014/main" id="{1D7627CD-3D14-44FA-976A-EC2B19A66348}"/>
            </a:ext>
          </a:extLst>
        </xdr:cNvPr>
        <xdr:cNvSpPr/>
      </xdr:nvSpPr>
      <xdr:spPr>
        <a:xfrm>
          <a:off x="7261468" y="16113125"/>
          <a:ext cx="1627199" cy="254246"/>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７　ライン引き工事</a:t>
          </a:r>
          <a:endParaRPr kumimoji="1" lang="en-US" altLang="ja-JP" sz="1100" b="1"/>
        </a:p>
      </xdr:txBody>
    </xdr:sp>
    <xdr:clientData/>
  </xdr:twoCellAnchor>
  <xdr:twoCellAnchor>
    <xdr:from>
      <xdr:col>9</xdr:col>
      <xdr:colOff>101843</xdr:colOff>
      <xdr:row>31</xdr:row>
      <xdr:rowOff>31750</xdr:rowOff>
    </xdr:from>
    <xdr:to>
      <xdr:col>9</xdr:col>
      <xdr:colOff>1746691</xdr:colOff>
      <xdr:row>32</xdr:row>
      <xdr:rowOff>231</xdr:rowOff>
    </xdr:to>
    <xdr:sp macro="" textlink="">
      <xdr:nvSpPr>
        <xdr:cNvPr id="7" name="額縁 7">
          <a:hlinkClick xmlns:r="http://schemas.openxmlformats.org/officeDocument/2006/relationships" r:id="rId5"/>
          <a:extLst>
            <a:ext uri="{FF2B5EF4-FFF2-40B4-BE49-F238E27FC236}">
              <a16:creationId xmlns:a16="http://schemas.microsoft.com/office/drawing/2014/main" id="{167982A4-65A9-481B-BF53-C1CEC9B2AFFD}"/>
            </a:ext>
          </a:extLst>
        </xdr:cNvPr>
        <xdr:cNvSpPr/>
      </xdr:nvSpPr>
      <xdr:spPr>
        <a:xfrm>
          <a:off x="7236068" y="16405225"/>
          <a:ext cx="1644848" cy="282806"/>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８　路面表示工事</a:t>
          </a:r>
          <a:endParaRPr kumimoji="1" lang="en-US" altLang="ja-JP" sz="1100" b="1"/>
        </a:p>
      </xdr:txBody>
    </xdr:sp>
    <xdr:clientData/>
  </xdr:twoCellAnchor>
  <xdr:twoCellAnchor>
    <xdr:from>
      <xdr:col>9</xdr:col>
      <xdr:colOff>127243</xdr:colOff>
      <xdr:row>32</xdr:row>
      <xdr:rowOff>57150</xdr:rowOff>
    </xdr:from>
    <xdr:to>
      <xdr:col>9</xdr:col>
      <xdr:colOff>1754442</xdr:colOff>
      <xdr:row>32</xdr:row>
      <xdr:rowOff>299779</xdr:rowOff>
    </xdr:to>
    <xdr:sp macro="" textlink="">
      <xdr:nvSpPr>
        <xdr:cNvPr id="8" name="額縁 8">
          <a:hlinkClick xmlns:r="http://schemas.openxmlformats.org/officeDocument/2006/relationships" r:id="rId6"/>
          <a:extLst>
            <a:ext uri="{FF2B5EF4-FFF2-40B4-BE49-F238E27FC236}">
              <a16:creationId xmlns:a16="http://schemas.microsoft.com/office/drawing/2014/main" id="{A0975E03-DEE6-4614-A04A-39D182E527FC}"/>
            </a:ext>
          </a:extLst>
        </xdr:cNvPr>
        <xdr:cNvSpPr/>
      </xdr:nvSpPr>
      <xdr:spPr>
        <a:xfrm>
          <a:off x="7261468" y="16744950"/>
          <a:ext cx="1627199" cy="242629"/>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９　屋根設置工事</a:t>
          </a:r>
          <a:endParaRPr kumimoji="1" lang="en-US" altLang="ja-JP" sz="1100" b="1"/>
        </a:p>
      </xdr:txBody>
    </xdr:sp>
    <xdr:clientData/>
  </xdr:twoCellAnchor>
  <xdr:twoCellAnchor>
    <xdr:from>
      <xdr:col>9</xdr:col>
      <xdr:colOff>101843</xdr:colOff>
      <xdr:row>33</xdr:row>
      <xdr:rowOff>31750</xdr:rowOff>
    </xdr:from>
    <xdr:to>
      <xdr:col>9</xdr:col>
      <xdr:colOff>1759050</xdr:colOff>
      <xdr:row>33</xdr:row>
      <xdr:rowOff>295354</xdr:rowOff>
    </xdr:to>
    <xdr:sp macro="" textlink="">
      <xdr:nvSpPr>
        <xdr:cNvPr id="9" name="額縁 9">
          <a:hlinkClick xmlns:r="http://schemas.openxmlformats.org/officeDocument/2006/relationships" r:id="rId7"/>
          <a:extLst>
            <a:ext uri="{FF2B5EF4-FFF2-40B4-BE49-F238E27FC236}">
              <a16:creationId xmlns:a16="http://schemas.microsoft.com/office/drawing/2014/main" id="{079794AB-838A-4A08-8C75-71DD68583DB7}"/>
            </a:ext>
          </a:extLst>
        </xdr:cNvPr>
        <xdr:cNvSpPr/>
      </xdr:nvSpPr>
      <xdr:spPr>
        <a:xfrm>
          <a:off x="7236068" y="17033875"/>
          <a:ext cx="1657207" cy="263604"/>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１０　小屋設置工事</a:t>
          </a:r>
          <a:endParaRPr kumimoji="1" lang="en-US" altLang="ja-JP" sz="1100" b="1"/>
        </a:p>
      </xdr:txBody>
    </xdr:sp>
    <xdr:clientData/>
  </xdr:twoCellAnchor>
  <xdr:twoCellAnchor>
    <xdr:from>
      <xdr:col>9</xdr:col>
      <xdr:colOff>72258</xdr:colOff>
      <xdr:row>34</xdr:row>
      <xdr:rowOff>31994</xdr:rowOff>
    </xdr:from>
    <xdr:to>
      <xdr:col>9</xdr:col>
      <xdr:colOff>1789391</xdr:colOff>
      <xdr:row>34</xdr:row>
      <xdr:rowOff>296366</xdr:rowOff>
    </xdr:to>
    <xdr:sp macro="" textlink="">
      <xdr:nvSpPr>
        <xdr:cNvPr id="10" name="額縁 10">
          <a:hlinkClick xmlns:r="http://schemas.openxmlformats.org/officeDocument/2006/relationships" r:id="rId8"/>
          <a:extLst>
            <a:ext uri="{FF2B5EF4-FFF2-40B4-BE49-F238E27FC236}">
              <a16:creationId xmlns:a16="http://schemas.microsoft.com/office/drawing/2014/main" id="{F63F8C49-6A4C-482F-8B94-6F8B70306DC7}"/>
            </a:ext>
          </a:extLst>
        </xdr:cNvPr>
        <xdr:cNvSpPr/>
      </xdr:nvSpPr>
      <xdr:spPr>
        <a:xfrm>
          <a:off x="7206483" y="17348444"/>
          <a:ext cx="1717133" cy="264372"/>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A11</a:t>
          </a:r>
          <a:r>
            <a:rPr kumimoji="1" lang="ja-JP" altLang="en-US" sz="1000" b="1"/>
            <a:t>防護用部材設置工事</a:t>
          </a:r>
          <a:endParaRPr kumimoji="1" lang="en-US" altLang="ja-JP" sz="1000" b="1"/>
        </a:p>
      </xdr:txBody>
    </xdr:sp>
    <xdr:clientData/>
  </xdr:twoCellAnchor>
  <xdr:twoCellAnchor>
    <xdr:from>
      <xdr:col>9</xdr:col>
      <xdr:colOff>104041</xdr:colOff>
      <xdr:row>35</xdr:row>
      <xdr:rowOff>29797</xdr:rowOff>
    </xdr:from>
    <xdr:to>
      <xdr:col>9</xdr:col>
      <xdr:colOff>1752287</xdr:colOff>
      <xdr:row>35</xdr:row>
      <xdr:rowOff>309993</xdr:rowOff>
    </xdr:to>
    <xdr:sp macro="" textlink="">
      <xdr:nvSpPr>
        <xdr:cNvPr id="11" name="額縁 11">
          <a:hlinkClick xmlns:r="http://schemas.openxmlformats.org/officeDocument/2006/relationships" r:id="rId9"/>
          <a:extLst>
            <a:ext uri="{FF2B5EF4-FFF2-40B4-BE49-F238E27FC236}">
              <a16:creationId xmlns:a16="http://schemas.microsoft.com/office/drawing/2014/main" id="{FD61F49D-B037-4AFB-A77B-5ED92F98566E}"/>
            </a:ext>
          </a:extLst>
        </xdr:cNvPr>
        <xdr:cNvSpPr/>
      </xdr:nvSpPr>
      <xdr:spPr>
        <a:xfrm>
          <a:off x="7238266" y="17660572"/>
          <a:ext cx="1648246" cy="280196"/>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１２　電灯設置工事</a:t>
          </a:r>
          <a:endParaRPr kumimoji="1" lang="en-US" altLang="ja-JP" sz="1100" b="1"/>
        </a:p>
      </xdr:txBody>
    </xdr:sp>
    <xdr:clientData/>
  </xdr:twoCellAnchor>
  <xdr:twoCellAnchor>
    <xdr:from>
      <xdr:col>3</xdr:col>
      <xdr:colOff>721604</xdr:colOff>
      <xdr:row>4</xdr:row>
      <xdr:rowOff>103353</xdr:rowOff>
    </xdr:from>
    <xdr:to>
      <xdr:col>3</xdr:col>
      <xdr:colOff>1008712</xdr:colOff>
      <xdr:row>4</xdr:row>
      <xdr:rowOff>274666</xdr:rowOff>
    </xdr:to>
    <xdr:sp macro="" textlink="">
      <xdr:nvSpPr>
        <xdr:cNvPr id="14" name="正方形/長方形 13">
          <a:extLst>
            <a:ext uri="{FF2B5EF4-FFF2-40B4-BE49-F238E27FC236}">
              <a16:creationId xmlns:a16="http://schemas.microsoft.com/office/drawing/2014/main" id="{C3316081-8137-4802-BEBE-FF8D7796F7B3}"/>
            </a:ext>
          </a:extLst>
        </xdr:cNvPr>
        <xdr:cNvSpPr/>
      </xdr:nvSpPr>
      <xdr:spPr>
        <a:xfrm>
          <a:off x="3106280" y="1699990"/>
          <a:ext cx="287108" cy="171313"/>
        </a:xfrm>
        <a:prstGeom prst="rect">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85968</xdr:colOff>
      <xdr:row>23</xdr:row>
      <xdr:rowOff>28575</xdr:rowOff>
    </xdr:from>
    <xdr:to>
      <xdr:col>10</xdr:col>
      <xdr:colOff>3057</xdr:colOff>
      <xdr:row>23</xdr:row>
      <xdr:rowOff>314325</xdr:rowOff>
    </xdr:to>
    <xdr:sp macro="" textlink="">
      <xdr:nvSpPr>
        <xdr:cNvPr id="2" name="額縁 2">
          <a:hlinkClick xmlns:r="http://schemas.openxmlformats.org/officeDocument/2006/relationships" r:id="rId1"/>
          <a:extLst>
            <a:ext uri="{FF2B5EF4-FFF2-40B4-BE49-F238E27FC236}">
              <a16:creationId xmlns:a16="http://schemas.microsoft.com/office/drawing/2014/main" id="{5D80286D-116E-3EEF-7482-7850D9986203}"/>
            </a:ext>
          </a:extLst>
        </xdr:cNvPr>
        <xdr:cNvSpPr/>
      </xdr:nvSpPr>
      <xdr:spPr>
        <a:xfrm>
          <a:off x="6588848" y="10393762"/>
          <a:ext cx="1510828" cy="1905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１　基礎・裾付工事</a:t>
          </a:r>
          <a:endParaRPr kumimoji="1" lang="en-US" altLang="ja-JP" sz="1100" b="1"/>
        </a:p>
      </xdr:txBody>
    </xdr:sp>
    <xdr:clientData/>
  </xdr:twoCellAnchor>
  <xdr:twoCellAnchor>
    <xdr:from>
      <xdr:col>9</xdr:col>
      <xdr:colOff>126579</xdr:colOff>
      <xdr:row>25</xdr:row>
      <xdr:rowOff>66013</xdr:rowOff>
    </xdr:from>
    <xdr:to>
      <xdr:col>9</xdr:col>
      <xdr:colOff>1814022</xdr:colOff>
      <xdr:row>26</xdr:row>
      <xdr:rowOff>0</xdr:rowOff>
    </xdr:to>
    <xdr:sp macro="" textlink="">
      <xdr:nvSpPr>
        <xdr:cNvPr id="3" name="額縁 3">
          <a:hlinkClick xmlns:r="http://schemas.openxmlformats.org/officeDocument/2006/relationships" r:id="rId2"/>
          <a:extLst>
            <a:ext uri="{FF2B5EF4-FFF2-40B4-BE49-F238E27FC236}">
              <a16:creationId xmlns:a16="http://schemas.microsoft.com/office/drawing/2014/main" id="{1B93A5E3-88CE-12A5-BBBD-E99C4002C749}"/>
            </a:ext>
          </a:extLst>
        </xdr:cNvPr>
        <xdr:cNvSpPr/>
      </xdr:nvSpPr>
      <xdr:spPr>
        <a:xfrm>
          <a:off x="6623109" y="11665156"/>
          <a:ext cx="1483419" cy="1905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２　搬入・運搬工事</a:t>
          </a:r>
          <a:endParaRPr kumimoji="1" lang="en-US" altLang="ja-JP" sz="1100" b="1"/>
        </a:p>
      </xdr:txBody>
    </xdr:sp>
    <xdr:clientData/>
  </xdr:twoCellAnchor>
  <xdr:twoCellAnchor>
    <xdr:from>
      <xdr:col>9</xdr:col>
      <xdr:colOff>116051</xdr:colOff>
      <xdr:row>26</xdr:row>
      <xdr:rowOff>57652</xdr:rowOff>
    </xdr:from>
    <xdr:to>
      <xdr:col>10</xdr:col>
      <xdr:colOff>4004</xdr:colOff>
      <xdr:row>26</xdr:row>
      <xdr:rowOff>340645</xdr:rowOff>
    </xdr:to>
    <xdr:sp macro="" textlink="">
      <xdr:nvSpPr>
        <xdr:cNvPr id="14" name="額縁 4">
          <a:hlinkClick xmlns:r="http://schemas.openxmlformats.org/officeDocument/2006/relationships" r:id="rId3"/>
          <a:extLst>
            <a:ext uri="{FF2B5EF4-FFF2-40B4-BE49-F238E27FC236}">
              <a16:creationId xmlns:a16="http://schemas.microsoft.com/office/drawing/2014/main" id="{7064250F-C459-6ECC-2CD0-6E7D4C977CF5}"/>
            </a:ext>
          </a:extLst>
        </xdr:cNvPr>
        <xdr:cNvSpPr/>
      </xdr:nvSpPr>
      <xdr:spPr>
        <a:xfrm>
          <a:off x="6609406" y="12284052"/>
          <a:ext cx="1503975" cy="188662"/>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A</a:t>
          </a:r>
          <a:r>
            <a:rPr kumimoji="1" lang="ja-JP" altLang="en-US" sz="1100" b="1"/>
            <a:t>３　電気配線工事</a:t>
          </a:r>
          <a:endParaRPr kumimoji="1" lang="en-US" altLang="ja-JP" sz="1100" b="1"/>
        </a:p>
      </xdr:txBody>
    </xdr:sp>
    <xdr:clientData/>
  </xdr:twoCellAnchor>
  <xdr:twoCellAnchor>
    <xdr:from>
      <xdr:col>4</xdr:col>
      <xdr:colOff>116493</xdr:colOff>
      <xdr:row>4</xdr:row>
      <xdr:rowOff>95007</xdr:rowOff>
    </xdr:from>
    <xdr:to>
      <xdr:col>4</xdr:col>
      <xdr:colOff>335773</xdr:colOff>
      <xdr:row>4</xdr:row>
      <xdr:rowOff>266320</xdr:rowOff>
    </xdr:to>
    <xdr:sp macro="" textlink="">
      <xdr:nvSpPr>
        <xdr:cNvPr id="4" name="正方形/長方形 3">
          <a:extLst>
            <a:ext uri="{FF2B5EF4-FFF2-40B4-BE49-F238E27FC236}">
              <a16:creationId xmlns:a16="http://schemas.microsoft.com/office/drawing/2014/main" id="{FE78DA72-15AF-90FE-4086-0C5655052F5B}"/>
            </a:ext>
          </a:extLst>
        </xdr:cNvPr>
        <xdr:cNvSpPr/>
      </xdr:nvSpPr>
      <xdr:spPr>
        <a:xfrm>
          <a:off x="3153034" y="1699218"/>
          <a:ext cx="219280" cy="171313"/>
        </a:xfrm>
        <a:prstGeom prst="rect">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209549</xdr:colOff>
      <xdr:row>22</xdr:row>
      <xdr:rowOff>53975</xdr:rowOff>
    </xdr:from>
    <xdr:to>
      <xdr:col>11</xdr:col>
      <xdr:colOff>587481</xdr:colOff>
      <xdr:row>26</xdr:row>
      <xdr:rowOff>85672</xdr:rowOff>
    </xdr:to>
    <xdr:sp macro="" textlink="">
      <xdr:nvSpPr>
        <xdr:cNvPr id="2" name="額縁 1">
          <a:hlinkClick xmlns:r="http://schemas.openxmlformats.org/officeDocument/2006/relationships" r:id="rId1"/>
          <a:extLst>
            <a:ext uri="{FF2B5EF4-FFF2-40B4-BE49-F238E27FC236}">
              <a16:creationId xmlns:a16="http://schemas.microsoft.com/office/drawing/2014/main" id="{E59721B0-F4A4-C85D-6314-052BA07FCFFD}"/>
            </a:ext>
          </a:extLst>
        </xdr:cNvPr>
        <xdr:cNvSpPr/>
      </xdr:nvSpPr>
      <xdr:spPr>
        <a:xfrm>
          <a:off x="209549" y="9074150"/>
          <a:ext cx="9474307" cy="793697"/>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t>申告額及び工事内容の申告に戻る</a:t>
          </a:r>
        </a:p>
      </xdr:txBody>
    </xdr:sp>
    <xdr:clientData/>
  </xdr:twoCellAnchor>
  <xdr:twoCellAnchor>
    <xdr:from>
      <xdr:col>4</xdr:col>
      <xdr:colOff>415925</xdr:colOff>
      <xdr:row>5</xdr:row>
      <xdr:rowOff>53975</xdr:rowOff>
    </xdr:from>
    <xdr:to>
      <xdr:col>4</xdr:col>
      <xdr:colOff>611933</xdr:colOff>
      <xdr:row>7</xdr:row>
      <xdr:rowOff>317454</xdr:rowOff>
    </xdr:to>
    <xdr:sp macro="" textlink="">
      <xdr:nvSpPr>
        <xdr:cNvPr id="3" name="右中かっこ 2">
          <a:extLst>
            <a:ext uri="{FF2B5EF4-FFF2-40B4-BE49-F238E27FC236}">
              <a16:creationId xmlns:a16="http://schemas.microsoft.com/office/drawing/2014/main" id="{A037B3C5-4C85-870B-06DB-579A01FCD1A4}"/>
            </a:ext>
          </a:extLst>
        </xdr:cNvPr>
        <xdr:cNvSpPr/>
      </xdr:nvSpPr>
      <xdr:spPr>
        <a:xfrm>
          <a:off x="5067300" y="1066800"/>
          <a:ext cx="200025" cy="476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504825</xdr:colOff>
      <xdr:row>8</xdr:row>
      <xdr:rowOff>28575</xdr:rowOff>
    </xdr:from>
    <xdr:to>
      <xdr:col>5</xdr:col>
      <xdr:colOff>0</xdr:colOff>
      <xdr:row>12</xdr:row>
      <xdr:rowOff>238125</xdr:rowOff>
    </xdr:to>
    <xdr:sp macro="" textlink="">
      <xdr:nvSpPr>
        <xdr:cNvPr id="4" name="右中かっこ 3">
          <a:extLst>
            <a:ext uri="{FF2B5EF4-FFF2-40B4-BE49-F238E27FC236}">
              <a16:creationId xmlns:a16="http://schemas.microsoft.com/office/drawing/2014/main" id="{CD7C8BB5-5E94-B9C2-FF6D-8884DE7AB1B4}"/>
            </a:ext>
          </a:extLst>
        </xdr:cNvPr>
        <xdr:cNvSpPr/>
      </xdr:nvSpPr>
      <xdr:spPr>
        <a:xfrm>
          <a:off x="4806950" y="3155950"/>
          <a:ext cx="177800" cy="14795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0</xdr:col>
      <xdr:colOff>260349</xdr:colOff>
      <xdr:row>33</xdr:row>
      <xdr:rowOff>57150</xdr:rowOff>
    </xdr:from>
    <xdr:to>
      <xdr:col>12</xdr:col>
      <xdr:colOff>28681</xdr:colOff>
      <xdr:row>37</xdr:row>
      <xdr:rowOff>168151</xdr:rowOff>
    </xdr:to>
    <xdr:sp macro="" textlink="">
      <xdr:nvSpPr>
        <xdr:cNvPr id="5" name="額縁 1">
          <a:hlinkClick xmlns:r="http://schemas.openxmlformats.org/officeDocument/2006/relationships" r:id="rId2"/>
          <a:extLst>
            <a:ext uri="{FF2B5EF4-FFF2-40B4-BE49-F238E27FC236}">
              <a16:creationId xmlns:a16="http://schemas.microsoft.com/office/drawing/2014/main" id="{3C26B766-FA15-0F62-1C06-635FC3CC2F32}"/>
            </a:ext>
          </a:extLst>
        </xdr:cNvPr>
        <xdr:cNvSpPr/>
      </xdr:nvSpPr>
      <xdr:spPr>
        <a:xfrm>
          <a:off x="260349" y="11039475"/>
          <a:ext cx="9474307" cy="796801"/>
        </a:xfrm>
        <a:prstGeom prst="bevel">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t>申告額及び工事内容の申告に戻る（</a:t>
          </a:r>
          <a:r>
            <a:rPr kumimoji="1" lang="en-US" altLang="ja-JP" sz="2400"/>
            <a:t>V2H【</a:t>
          </a:r>
          <a:r>
            <a:rPr kumimoji="1" lang="ja-JP" altLang="en-US" sz="2400"/>
            <a:t>災害拠点以外</a:t>
          </a:r>
          <a:r>
            <a:rPr kumimoji="1" lang="en-US" altLang="ja-JP" sz="2400"/>
            <a:t>】</a:t>
          </a:r>
          <a:r>
            <a:rPr kumimoji="1" lang="ja-JP" altLang="en-US" sz="2400"/>
            <a:t>の場合</a:t>
          </a:r>
          <a:r>
            <a:rPr kumimoji="1" lang="en-US" altLang="ja-JP" sz="2400"/>
            <a:t>)</a:t>
          </a:r>
          <a:endParaRPr kumimoji="1" lang="ja-JP" altLang="en-US" sz="2400"/>
        </a:p>
      </xdr:txBody>
    </xdr:sp>
    <xdr:clientData/>
  </xdr:twoCellAnchor>
  <xdr:twoCellAnchor>
    <xdr:from>
      <xdr:col>0</xdr:col>
      <xdr:colOff>222249</xdr:colOff>
      <xdr:row>27</xdr:row>
      <xdr:rowOff>85725</xdr:rowOff>
    </xdr:from>
    <xdr:to>
      <xdr:col>11</xdr:col>
      <xdr:colOff>600181</xdr:colOff>
      <xdr:row>32</xdr:row>
      <xdr:rowOff>25276</xdr:rowOff>
    </xdr:to>
    <xdr:sp macro="" textlink="">
      <xdr:nvSpPr>
        <xdr:cNvPr id="6" name="額縁 1">
          <a:hlinkClick xmlns:r="http://schemas.openxmlformats.org/officeDocument/2006/relationships" r:id="rId3"/>
          <a:extLst>
            <a:ext uri="{FF2B5EF4-FFF2-40B4-BE49-F238E27FC236}">
              <a16:creationId xmlns:a16="http://schemas.microsoft.com/office/drawing/2014/main" id="{1F4CAAA9-D06A-4113-8E8A-CAE754E2D2BC}"/>
            </a:ext>
          </a:extLst>
        </xdr:cNvPr>
        <xdr:cNvSpPr/>
      </xdr:nvSpPr>
      <xdr:spPr>
        <a:xfrm>
          <a:off x="222249" y="10039350"/>
          <a:ext cx="9474307" cy="796801"/>
        </a:xfrm>
        <a:prstGeom prst="bevel">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t>申告額及び工事内容の申告に戻る（</a:t>
          </a:r>
          <a:r>
            <a:rPr kumimoji="1" lang="en-US" altLang="ja-JP" sz="2400"/>
            <a:t>V2H【</a:t>
          </a:r>
          <a:r>
            <a:rPr kumimoji="1" lang="ja-JP" altLang="en-US" sz="2400"/>
            <a:t>災害拠点</a:t>
          </a:r>
          <a:r>
            <a:rPr kumimoji="1" lang="en-US" altLang="ja-JP" sz="2400"/>
            <a:t>】</a:t>
          </a:r>
          <a:r>
            <a:rPr kumimoji="1" lang="ja-JP" altLang="en-US" sz="2400"/>
            <a:t>の場合</a:t>
          </a:r>
          <a:r>
            <a:rPr kumimoji="1" lang="en-US" altLang="ja-JP" sz="2400"/>
            <a:t>)</a:t>
          </a:r>
          <a:endParaRPr kumimoji="1" lang="ja-JP" altLang="en-US" sz="2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123824</xdr:colOff>
      <xdr:row>9</xdr:row>
      <xdr:rowOff>85725</xdr:rowOff>
    </xdr:from>
    <xdr:to>
      <xdr:col>8</xdr:col>
      <xdr:colOff>483576</xdr:colOff>
      <xdr:row>13</xdr:row>
      <xdr:rowOff>89051</xdr:rowOff>
    </xdr:to>
    <xdr:sp macro="" textlink="">
      <xdr:nvSpPr>
        <xdr:cNvPr id="3" name="額縁 2">
          <a:hlinkClick xmlns:r="http://schemas.openxmlformats.org/officeDocument/2006/relationships" r:id="rId1"/>
          <a:extLst>
            <a:ext uri="{FF2B5EF4-FFF2-40B4-BE49-F238E27FC236}">
              <a16:creationId xmlns:a16="http://schemas.microsoft.com/office/drawing/2014/main" id="{F0266DC5-96B0-F81F-2C6D-4D6F4BB869CE}"/>
            </a:ext>
          </a:extLst>
        </xdr:cNvPr>
        <xdr:cNvSpPr/>
      </xdr:nvSpPr>
      <xdr:spPr>
        <a:xfrm>
          <a:off x="123824" y="3895725"/>
          <a:ext cx="7386271" cy="757999"/>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400">
              <a:solidFill>
                <a:schemeClr val="lt1"/>
              </a:solidFill>
              <a:effectLst/>
              <a:latin typeface="+mn-lt"/>
              <a:ea typeface="+mn-ea"/>
              <a:cs typeface="+mn-cs"/>
            </a:rPr>
            <a:t>申告額及び工事内容の申告に戻る</a:t>
          </a:r>
          <a:endParaRPr lang="ja-JP" altLang="ja-JP" sz="4800">
            <a:effectLst/>
          </a:endParaRPr>
        </a:p>
      </xdr:txBody>
    </xdr:sp>
    <xdr:clientData/>
  </xdr:twoCellAnchor>
  <xdr:twoCellAnchor>
    <xdr:from>
      <xdr:col>0</xdr:col>
      <xdr:colOff>131152</xdr:colOff>
      <xdr:row>14</xdr:row>
      <xdr:rowOff>93053</xdr:rowOff>
    </xdr:from>
    <xdr:to>
      <xdr:col>8</xdr:col>
      <xdr:colOff>468923</xdr:colOff>
      <xdr:row>19</xdr:row>
      <xdr:rowOff>4959</xdr:rowOff>
    </xdr:to>
    <xdr:sp macro="" textlink="">
      <xdr:nvSpPr>
        <xdr:cNvPr id="2" name="額縁 2">
          <a:hlinkClick xmlns:r="http://schemas.openxmlformats.org/officeDocument/2006/relationships" r:id="rId2"/>
          <a:extLst>
            <a:ext uri="{FF2B5EF4-FFF2-40B4-BE49-F238E27FC236}">
              <a16:creationId xmlns:a16="http://schemas.microsoft.com/office/drawing/2014/main" id="{C8E8BF6C-D5C1-BF32-5E0D-5AFD7381B349}"/>
            </a:ext>
          </a:extLst>
        </xdr:cNvPr>
        <xdr:cNvSpPr/>
      </xdr:nvSpPr>
      <xdr:spPr>
        <a:xfrm>
          <a:off x="131152" y="4826245"/>
          <a:ext cx="7364290" cy="754502"/>
        </a:xfrm>
        <a:prstGeom prst="bevel">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000">
              <a:solidFill>
                <a:schemeClr val="lt1"/>
              </a:solidFill>
              <a:effectLst/>
              <a:latin typeface="+mn-lt"/>
              <a:ea typeface="+mn-ea"/>
              <a:cs typeface="+mn-cs"/>
            </a:rPr>
            <a:t>申告額及び工事内容の申告に戻る</a:t>
          </a:r>
          <a:r>
            <a:rPr kumimoji="1" lang="ja-JP" altLang="en-US" sz="2000">
              <a:solidFill>
                <a:schemeClr val="lt1"/>
              </a:solidFill>
              <a:effectLst/>
              <a:latin typeface="+mn-lt"/>
              <a:ea typeface="+mn-ea"/>
              <a:cs typeface="+mn-cs"/>
            </a:rPr>
            <a:t>（</a:t>
          </a:r>
          <a:r>
            <a:rPr kumimoji="1" lang="en-US" altLang="ja-JP" sz="2000">
              <a:solidFill>
                <a:schemeClr val="lt1"/>
              </a:solidFill>
              <a:effectLst/>
              <a:latin typeface="+mn-lt"/>
              <a:ea typeface="+mn-ea"/>
              <a:cs typeface="+mn-cs"/>
            </a:rPr>
            <a:t>V2H【</a:t>
          </a:r>
          <a:r>
            <a:rPr kumimoji="1" lang="ja-JP" altLang="en-US" sz="2000">
              <a:solidFill>
                <a:schemeClr val="lt1"/>
              </a:solidFill>
              <a:effectLst/>
              <a:latin typeface="+mn-lt"/>
              <a:ea typeface="+mn-ea"/>
              <a:cs typeface="+mn-cs"/>
            </a:rPr>
            <a:t>災害拠点</a:t>
          </a:r>
          <a:r>
            <a:rPr kumimoji="1" lang="en-US" altLang="ja-JP" sz="2000">
              <a:solidFill>
                <a:schemeClr val="lt1"/>
              </a:solidFill>
              <a:effectLst/>
              <a:latin typeface="+mn-lt"/>
              <a:ea typeface="+mn-ea"/>
              <a:cs typeface="+mn-cs"/>
            </a:rPr>
            <a:t>】</a:t>
          </a:r>
          <a:r>
            <a:rPr kumimoji="1" lang="ja-JP" altLang="en-US" sz="2000">
              <a:solidFill>
                <a:schemeClr val="lt1"/>
              </a:solidFill>
              <a:effectLst/>
              <a:latin typeface="+mn-lt"/>
              <a:ea typeface="+mn-ea"/>
              <a:cs typeface="+mn-cs"/>
            </a:rPr>
            <a:t>の場合）</a:t>
          </a:r>
          <a:endParaRPr lang="ja-JP" altLang="ja-JP" sz="4400">
            <a:effectLst/>
          </a:endParaRPr>
        </a:p>
      </xdr:txBody>
    </xdr:sp>
    <xdr:clientData/>
  </xdr:twoCellAnchor>
  <xdr:twoCellAnchor>
    <xdr:from>
      <xdr:col>0</xdr:col>
      <xdr:colOff>139212</xdr:colOff>
      <xdr:row>20</xdr:row>
      <xdr:rowOff>0</xdr:rowOff>
    </xdr:from>
    <xdr:to>
      <xdr:col>8</xdr:col>
      <xdr:colOff>512885</xdr:colOff>
      <xdr:row>24</xdr:row>
      <xdr:rowOff>80425</xdr:rowOff>
    </xdr:to>
    <xdr:sp macro="" textlink="">
      <xdr:nvSpPr>
        <xdr:cNvPr id="4" name="額縁 2">
          <a:hlinkClick xmlns:r="http://schemas.openxmlformats.org/officeDocument/2006/relationships" r:id="rId3"/>
          <a:extLst>
            <a:ext uri="{FF2B5EF4-FFF2-40B4-BE49-F238E27FC236}">
              <a16:creationId xmlns:a16="http://schemas.microsoft.com/office/drawing/2014/main" id="{68A8FAFC-FF0E-412C-9BCC-7C202EDA9335}"/>
            </a:ext>
          </a:extLst>
        </xdr:cNvPr>
        <xdr:cNvSpPr/>
      </xdr:nvSpPr>
      <xdr:spPr>
        <a:xfrm>
          <a:off x="139212" y="5744308"/>
          <a:ext cx="7400192" cy="754502"/>
        </a:xfrm>
        <a:prstGeom prst="bevel">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000">
              <a:solidFill>
                <a:schemeClr val="lt1"/>
              </a:solidFill>
              <a:effectLst/>
              <a:latin typeface="+mn-lt"/>
              <a:ea typeface="+mn-ea"/>
              <a:cs typeface="+mn-cs"/>
            </a:rPr>
            <a:t>申告額及び工事内容の申告に戻る</a:t>
          </a:r>
          <a:r>
            <a:rPr kumimoji="1" lang="ja-JP" altLang="en-US" sz="2000">
              <a:solidFill>
                <a:schemeClr val="lt1"/>
              </a:solidFill>
              <a:effectLst/>
              <a:latin typeface="+mn-lt"/>
              <a:ea typeface="+mn-ea"/>
              <a:cs typeface="+mn-cs"/>
            </a:rPr>
            <a:t>（</a:t>
          </a:r>
          <a:r>
            <a:rPr kumimoji="1" lang="en-US" altLang="ja-JP" sz="2000">
              <a:solidFill>
                <a:schemeClr val="lt1"/>
              </a:solidFill>
              <a:effectLst/>
              <a:latin typeface="+mn-lt"/>
              <a:ea typeface="+mn-ea"/>
              <a:cs typeface="+mn-cs"/>
            </a:rPr>
            <a:t>V2H【</a:t>
          </a:r>
          <a:r>
            <a:rPr kumimoji="1" lang="ja-JP" altLang="en-US" sz="2000">
              <a:solidFill>
                <a:schemeClr val="lt1"/>
              </a:solidFill>
              <a:effectLst/>
              <a:latin typeface="+mn-lt"/>
              <a:ea typeface="+mn-ea"/>
              <a:cs typeface="+mn-cs"/>
            </a:rPr>
            <a:t>災害拠点以外</a:t>
          </a:r>
          <a:r>
            <a:rPr kumimoji="1" lang="en-US" altLang="ja-JP" sz="2000">
              <a:solidFill>
                <a:schemeClr val="lt1"/>
              </a:solidFill>
              <a:effectLst/>
              <a:latin typeface="+mn-lt"/>
              <a:ea typeface="+mn-ea"/>
              <a:cs typeface="+mn-cs"/>
            </a:rPr>
            <a:t>】</a:t>
          </a:r>
          <a:r>
            <a:rPr kumimoji="1" lang="ja-JP" altLang="en-US" sz="2000">
              <a:solidFill>
                <a:schemeClr val="lt1"/>
              </a:solidFill>
              <a:effectLst/>
              <a:latin typeface="+mn-lt"/>
              <a:ea typeface="+mn-ea"/>
              <a:cs typeface="+mn-cs"/>
            </a:rPr>
            <a:t>の場合）</a:t>
          </a:r>
          <a:endParaRPr lang="ja-JP" altLang="ja-JP" sz="4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183460</xdr:colOff>
      <xdr:row>129</xdr:row>
      <xdr:rowOff>40171</xdr:rowOff>
    </xdr:from>
    <xdr:to>
      <xdr:col>11</xdr:col>
      <xdr:colOff>545275</xdr:colOff>
      <xdr:row>132</xdr:row>
      <xdr:rowOff>132872</xdr:rowOff>
    </xdr:to>
    <xdr:sp macro="" textlink="">
      <xdr:nvSpPr>
        <xdr:cNvPr id="2" name="額縁 1">
          <a:hlinkClick xmlns:r="http://schemas.openxmlformats.org/officeDocument/2006/relationships" r:id="rId1"/>
          <a:extLst>
            <a:ext uri="{FF2B5EF4-FFF2-40B4-BE49-F238E27FC236}">
              <a16:creationId xmlns:a16="http://schemas.microsoft.com/office/drawing/2014/main" id="{088ED00B-0BDC-768A-BEBD-183D06418B9F}"/>
            </a:ext>
          </a:extLst>
        </xdr:cNvPr>
        <xdr:cNvSpPr/>
      </xdr:nvSpPr>
      <xdr:spPr>
        <a:xfrm>
          <a:off x="158060" y="37975761"/>
          <a:ext cx="8597348" cy="60463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400">
              <a:solidFill>
                <a:schemeClr val="lt1"/>
              </a:solidFill>
              <a:effectLst/>
              <a:latin typeface="+mn-lt"/>
              <a:ea typeface="+mn-ea"/>
              <a:cs typeface="+mn-cs"/>
            </a:rPr>
            <a:t>申告額及び工事内容の申告に戻る</a:t>
          </a:r>
          <a:endParaRPr lang="ja-JP" altLang="ja-JP" sz="4800">
            <a:effectLst/>
          </a:endParaRPr>
        </a:p>
      </xdr:txBody>
    </xdr:sp>
    <xdr:clientData/>
  </xdr:twoCellAnchor>
  <xdr:twoCellAnchor>
    <xdr:from>
      <xdr:col>5</xdr:col>
      <xdr:colOff>190500</xdr:colOff>
      <xdr:row>7</xdr:row>
      <xdr:rowOff>28575</xdr:rowOff>
    </xdr:from>
    <xdr:to>
      <xdr:col>5</xdr:col>
      <xdr:colOff>441791</xdr:colOff>
      <xdr:row>8</xdr:row>
      <xdr:rowOff>222579</xdr:rowOff>
    </xdr:to>
    <xdr:sp macro="" textlink="">
      <xdr:nvSpPr>
        <xdr:cNvPr id="3" name="右中かっこ 2">
          <a:extLst>
            <a:ext uri="{FF2B5EF4-FFF2-40B4-BE49-F238E27FC236}">
              <a16:creationId xmlns:a16="http://schemas.microsoft.com/office/drawing/2014/main" id="{56E9EB43-5AA5-AAE2-BBFC-21634C48566D}"/>
            </a:ext>
          </a:extLst>
        </xdr:cNvPr>
        <xdr:cNvSpPr/>
      </xdr:nvSpPr>
      <xdr:spPr>
        <a:xfrm>
          <a:off x="3590925" y="1190625"/>
          <a:ext cx="247650" cy="4381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6</xdr:col>
      <xdr:colOff>161925</xdr:colOff>
      <xdr:row>49</xdr:row>
      <xdr:rowOff>28575</xdr:rowOff>
    </xdr:from>
    <xdr:to>
      <xdr:col>6</xdr:col>
      <xdr:colOff>409141</xdr:colOff>
      <xdr:row>51</xdr:row>
      <xdr:rowOff>76</xdr:rowOff>
    </xdr:to>
    <xdr:sp macro="" textlink="">
      <xdr:nvSpPr>
        <xdr:cNvPr id="8" name="右中かっこ 7">
          <a:extLst>
            <a:ext uri="{FF2B5EF4-FFF2-40B4-BE49-F238E27FC236}">
              <a16:creationId xmlns:a16="http://schemas.microsoft.com/office/drawing/2014/main" id="{55694EF9-F0FB-1B9D-2513-1393159419CE}"/>
            </a:ext>
          </a:extLst>
        </xdr:cNvPr>
        <xdr:cNvSpPr/>
      </xdr:nvSpPr>
      <xdr:spPr>
        <a:xfrm>
          <a:off x="4914900" y="11620500"/>
          <a:ext cx="247650" cy="4667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6</xdr:col>
      <xdr:colOff>161925</xdr:colOff>
      <xdr:row>51</xdr:row>
      <xdr:rowOff>28575</xdr:rowOff>
    </xdr:from>
    <xdr:to>
      <xdr:col>6</xdr:col>
      <xdr:colOff>418782</xdr:colOff>
      <xdr:row>53</xdr:row>
      <xdr:rowOff>206</xdr:rowOff>
    </xdr:to>
    <xdr:sp macro="" textlink="">
      <xdr:nvSpPr>
        <xdr:cNvPr id="9" name="右中かっこ 8">
          <a:extLst>
            <a:ext uri="{FF2B5EF4-FFF2-40B4-BE49-F238E27FC236}">
              <a16:creationId xmlns:a16="http://schemas.microsoft.com/office/drawing/2014/main" id="{45F3904D-2F75-33E0-0348-256DA082475C}"/>
            </a:ext>
          </a:extLst>
        </xdr:cNvPr>
        <xdr:cNvSpPr/>
      </xdr:nvSpPr>
      <xdr:spPr>
        <a:xfrm>
          <a:off x="4933950" y="12106275"/>
          <a:ext cx="247650" cy="4667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7</xdr:col>
      <xdr:colOff>230451</xdr:colOff>
      <xdr:row>53</xdr:row>
      <xdr:rowOff>28575</xdr:rowOff>
    </xdr:from>
    <xdr:to>
      <xdr:col>7</xdr:col>
      <xdr:colOff>451670</xdr:colOff>
      <xdr:row>55</xdr:row>
      <xdr:rowOff>240450</xdr:rowOff>
    </xdr:to>
    <xdr:sp macro="" textlink="">
      <xdr:nvSpPr>
        <xdr:cNvPr id="10" name="右中かっこ 9">
          <a:extLst>
            <a:ext uri="{FF2B5EF4-FFF2-40B4-BE49-F238E27FC236}">
              <a16:creationId xmlns:a16="http://schemas.microsoft.com/office/drawing/2014/main" id="{D07E9854-EC85-C66B-892C-6F7FD0670DFD}"/>
            </a:ext>
          </a:extLst>
        </xdr:cNvPr>
        <xdr:cNvSpPr/>
      </xdr:nvSpPr>
      <xdr:spPr>
        <a:xfrm>
          <a:off x="5685055" y="14583323"/>
          <a:ext cx="247650" cy="71149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7</xdr:col>
      <xdr:colOff>248336</xdr:colOff>
      <xdr:row>65</xdr:row>
      <xdr:rowOff>28575</xdr:rowOff>
    </xdr:from>
    <xdr:to>
      <xdr:col>7</xdr:col>
      <xdr:colOff>489946</xdr:colOff>
      <xdr:row>67</xdr:row>
      <xdr:rowOff>237574</xdr:rowOff>
    </xdr:to>
    <xdr:sp macro="" textlink="">
      <xdr:nvSpPr>
        <xdr:cNvPr id="11" name="右中かっこ 10">
          <a:extLst>
            <a:ext uri="{FF2B5EF4-FFF2-40B4-BE49-F238E27FC236}">
              <a16:creationId xmlns:a16="http://schemas.microsoft.com/office/drawing/2014/main" id="{412FA681-C381-932E-CB54-C5FCD6367106}"/>
            </a:ext>
          </a:extLst>
        </xdr:cNvPr>
        <xdr:cNvSpPr/>
      </xdr:nvSpPr>
      <xdr:spPr>
        <a:xfrm>
          <a:off x="5702940" y="17893089"/>
          <a:ext cx="247650" cy="88966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7</xdr:col>
      <xdr:colOff>248070</xdr:colOff>
      <xdr:row>75</xdr:row>
      <xdr:rowOff>30006</xdr:rowOff>
    </xdr:from>
    <xdr:to>
      <xdr:col>7</xdr:col>
      <xdr:colOff>490653</xdr:colOff>
      <xdr:row>78</xdr:row>
      <xdr:rowOff>16765</xdr:rowOff>
    </xdr:to>
    <xdr:sp macro="" textlink="">
      <xdr:nvSpPr>
        <xdr:cNvPr id="12" name="右中かっこ 11">
          <a:extLst>
            <a:ext uri="{FF2B5EF4-FFF2-40B4-BE49-F238E27FC236}">
              <a16:creationId xmlns:a16="http://schemas.microsoft.com/office/drawing/2014/main" id="{7113D19C-C92E-E2E4-7CD4-E38563810AA2}"/>
            </a:ext>
          </a:extLst>
        </xdr:cNvPr>
        <xdr:cNvSpPr/>
      </xdr:nvSpPr>
      <xdr:spPr>
        <a:xfrm>
          <a:off x="5705067" y="24213981"/>
          <a:ext cx="247650" cy="7160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7</xdr:col>
      <xdr:colOff>276408</xdr:colOff>
      <xdr:row>114</xdr:row>
      <xdr:rowOff>55985</xdr:rowOff>
    </xdr:from>
    <xdr:to>
      <xdr:col>7</xdr:col>
      <xdr:colOff>519023</xdr:colOff>
      <xdr:row>117</xdr:row>
      <xdr:rowOff>217774</xdr:rowOff>
    </xdr:to>
    <xdr:sp macro="" textlink="">
      <xdr:nvSpPr>
        <xdr:cNvPr id="13" name="右中かっこ 12">
          <a:extLst>
            <a:ext uri="{FF2B5EF4-FFF2-40B4-BE49-F238E27FC236}">
              <a16:creationId xmlns:a16="http://schemas.microsoft.com/office/drawing/2014/main" id="{06F8FCFE-B09C-3B1E-DD4E-164C09692744}"/>
            </a:ext>
          </a:extLst>
        </xdr:cNvPr>
        <xdr:cNvSpPr/>
      </xdr:nvSpPr>
      <xdr:spPr>
        <a:xfrm>
          <a:off x="5724662" y="31632388"/>
          <a:ext cx="247650" cy="90199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7</xdr:col>
      <xdr:colOff>167613</xdr:colOff>
      <xdr:row>85</xdr:row>
      <xdr:rowOff>32412</xdr:rowOff>
    </xdr:from>
    <xdr:to>
      <xdr:col>7</xdr:col>
      <xdr:colOff>431217</xdr:colOff>
      <xdr:row>88</xdr:row>
      <xdr:rowOff>191836</xdr:rowOff>
    </xdr:to>
    <xdr:sp macro="" textlink="">
      <xdr:nvSpPr>
        <xdr:cNvPr id="14" name="右中かっこ 13">
          <a:extLst>
            <a:ext uri="{FF2B5EF4-FFF2-40B4-BE49-F238E27FC236}">
              <a16:creationId xmlns:a16="http://schemas.microsoft.com/office/drawing/2014/main" id="{1DCAAE1C-264F-E79E-0C45-D163C78341B6}"/>
            </a:ext>
          </a:extLst>
        </xdr:cNvPr>
        <xdr:cNvSpPr/>
      </xdr:nvSpPr>
      <xdr:spPr>
        <a:xfrm>
          <a:off x="5631742" y="22393686"/>
          <a:ext cx="247650" cy="90199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7</xdr:col>
      <xdr:colOff>161925</xdr:colOff>
      <xdr:row>89</xdr:row>
      <xdr:rowOff>60325</xdr:rowOff>
    </xdr:from>
    <xdr:to>
      <xdr:col>7</xdr:col>
      <xdr:colOff>394758</xdr:colOff>
      <xdr:row>92</xdr:row>
      <xdr:rowOff>228214</xdr:rowOff>
    </xdr:to>
    <xdr:sp macro="" textlink="">
      <xdr:nvSpPr>
        <xdr:cNvPr id="15" name="右中かっこ 14">
          <a:extLst>
            <a:ext uri="{FF2B5EF4-FFF2-40B4-BE49-F238E27FC236}">
              <a16:creationId xmlns:a16="http://schemas.microsoft.com/office/drawing/2014/main" id="{F148438A-C402-A860-657D-7FD1EA7AB183}"/>
            </a:ext>
          </a:extLst>
        </xdr:cNvPr>
        <xdr:cNvSpPr/>
      </xdr:nvSpPr>
      <xdr:spPr>
        <a:xfrm>
          <a:off x="5619750" y="23088600"/>
          <a:ext cx="247650" cy="9048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7</xdr:col>
      <xdr:colOff>426501</xdr:colOff>
      <xdr:row>124</xdr:row>
      <xdr:rowOff>100936</xdr:rowOff>
    </xdr:from>
    <xdr:to>
      <xdr:col>7</xdr:col>
      <xdr:colOff>682841</xdr:colOff>
      <xdr:row>126</xdr:row>
      <xdr:rowOff>176761</xdr:rowOff>
    </xdr:to>
    <xdr:sp macro="" textlink="">
      <xdr:nvSpPr>
        <xdr:cNvPr id="17" name="右中かっこ 16">
          <a:extLst>
            <a:ext uri="{FF2B5EF4-FFF2-40B4-BE49-F238E27FC236}">
              <a16:creationId xmlns:a16="http://schemas.microsoft.com/office/drawing/2014/main" id="{F4A2C323-72B0-E5AC-F55D-711737B41868}"/>
            </a:ext>
          </a:extLst>
        </xdr:cNvPr>
        <xdr:cNvSpPr/>
      </xdr:nvSpPr>
      <xdr:spPr>
        <a:xfrm>
          <a:off x="5881105" y="34059343"/>
          <a:ext cx="247650" cy="579106"/>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0</xdr:col>
      <xdr:colOff>198781</xdr:colOff>
      <xdr:row>134</xdr:row>
      <xdr:rowOff>24848</xdr:rowOff>
    </xdr:from>
    <xdr:to>
      <xdr:col>11</xdr:col>
      <xdr:colOff>563216</xdr:colOff>
      <xdr:row>138</xdr:row>
      <xdr:rowOff>83611</xdr:rowOff>
    </xdr:to>
    <xdr:sp macro="" textlink="">
      <xdr:nvSpPr>
        <xdr:cNvPr id="5" name="額縁 2">
          <a:hlinkClick xmlns:r="http://schemas.openxmlformats.org/officeDocument/2006/relationships" r:id="rId2"/>
          <a:extLst>
            <a:ext uri="{FF2B5EF4-FFF2-40B4-BE49-F238E27FC236}">
              <a16:creationId xmlns:a16="http://schemas.microsoft.com/office/drawing/2014/main" id="{6631DF8F-2674-4DF6-90CC-7E979FF1AC7B}"/>
            </a:ext>
          </a:extLst>
        </xdr:cNvPr>
        <xdr:cNvSpPr/>
      </xdr:nvSpPr>
      <xdr:spPr>
        <a:xfrm>
          <a:off x="198781" y="37768696"/>
          <a:ext cx="8580783" cy="754502"/>
        </a:xfrm>
        <a:prstGeom prst="bevel">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000">
              <a:solidFill>
                <a:schemeClr val="lt1"/>
              </a:solidFill>
              <a:effectLst/>
              <a:latin typeface="+mn-lt"/>
              <a:ea typeface="+mn-ea"/>
              <a:cs typeface="+mn-cs"/>
            </a:rPr>
            <a:t>申告額及び工事内容の申告に戻る</a:t>
          </a:r>
          <a:r>
            <a:rPr kumimoji="1" lang="ja-JP" altLang="en-US" sz="2000">
              <a:solidFill>
                <a:schemeClr val="lt1"/>
              </a:solidFill>
              <a:effectLst/>
              <a:latin typeface="+mn-lt"/>
              <a:ea typeface="+mn-ea"/>
              <a:cs typeface="+mn-cs"/>
            </a:rPr>
            <a:t>（</a:t>
          </a:r>
          <a:r>
            <a:rPr kumimoji="1" lang="en-US" altLang="ja-JP" sz="2000">
              <a:solidFill>
                <a:schemeClr val="lt1"/>
              </a:solidFill>
              <a:effectLst/>
              <a:latin typeface="+mn-lt"/>
              <a:ea typeface="+mn-ea"/>
              <a:cs typeface="+mn-cs"/>
            </a:rPr>
            <a:t>V2H【</a:t>
          </a:r>
          <a:r>
            <a:rPr kumimoji="1" lang="ja-JP" altLang="en-US" sz="2000">
              <a:solidFill>
                <a:schemeClr val="lt1"/>
              </a:solidFill>
              <a:effectLst/>
              <a:latin typeface="+mn-lt"/>
              <a:ea typeface="+mn-ea"/>
              <a:cs typeface="+mn-cs"/>
            </a:rPr>
            <a:t>災害拠点</a:t>
          </a:r>
          <a:r>
            <a:rPr kumimoji="1" lang="en-US" altLang="ja-JP" sz="2000">
              <a:solidFill>
                <a:schemeClr val="lt1"/>
              </a:solidFill>
              <a:effectLst/>
              <a:latin typeface="+mn-lt"/>
              <a:ea typeface="+mn-ea"/>
              <a:cs typeface="+mn-cs"/>
            </a:rPr>
            <a:t>】</a:t>
          </a:r>
          <a:r>
            <a:rPr kumimoji="1" lang="ja-JP" altLang="en-US" sz="2000">
              <a:solidFill>
                <a:schemeClr val="lt1"/>
              </a:solidFill>
              <a:effectLst/>
              <a:latin typeface="+mn-lt"/>
              <a:ea typeface="+mn-ea"/>
              <a:cs typeface="+mn-cs"/>
            </a:rPr>
            <a:t>の場合）</a:t>
          </a:r>
          <a:endParaRPr lang="ja-JP" altLang="ja-JP" sz="4400">
            <a:effectLst/>
          </a:endParaRPr>
        </a:p>
      </xdr:txBody>
    </xdr:sp>
    <xdr:clientData/>
  </xdr:twoCellAnchor>
  <xdr:twoCellAnchor>
    <xdr:from>
      <xdr:col>0</xdr:col>
      <xdr:colOff>206842</xdr:colOff>
      <xdr:row>139</xdr:row>
      <xdr:rowOff>73237</xdr:rowOff>
    </xdr:from>
    <xdr:to>
      <xdr:col>11</xdr:col>
      <xdr:colOff>613110</xdr:colOff>
      <xdr:row>143</xdr:row>
      <xdr:rowOff>132000</xdr:rowOff>
    </xdr:to>
    <xdr:sp macro="" textlink="">
      <xdr:nvSpPr>
        <xdr:cNvPr id="6" name="額縁 2">
          <a:hlinkClick xmlns:r="http://schemas.openxmlformats.org/officeDocument/2006/relationships" r:id="rId3"/>
          <a:extLst>
            <a:ext uri="{FF2B5EF4-FFF2-40B4-BE49-F238E27FC236}">
              <a16:creationId xmlns:a16="http://schemas.microsoft.com/office/drawing/2014/main" id="{CFABE04B-B4B6-4257-AE3D-7DFC99EA192F}"/>
            </a:ext>
          </a:extLst>
        </xdr:cNvPr>
        <xdr:cNvSpPr/>
      </xdr:nvSpPr>
      <xdr:spPr>
        <a:xfrm>
          <a:off x="206842" y="38686759"/>
          <a:ext cx="8622616" cy="754502"/>
        </a:xfrm>
        <a:prstGeom prst="bevel">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000">
              <a:solidFill>
                <a:schemeClr val="lt1"/>
              </a:solidFill>
              <a:effectLst/>
              <a:latin typeface="+mn-lt"/>
              <a:ea typeface="+mn-ea"/>
              <a:cs typeface="+mn-cs"/>
            </a:rPr>
            <a:t>申告額及び工事内容の申告に戻る</a:t>
          </a:r>
          <a:r>
            <a:rPr kumimoji="1" lang="ja-JP" altLang="en-US" sz="2000">
              <a:solidFill>
                <a:schemeClr val="lt1"/>
              </a:solidFill>
              <a:effectLst/>
              <a:latin typeface="+mn-lt"/>
              <a:ea typeface="+mn-ea"/>
              <a:cs typeface="+mn-cs"/>
            </a:rPr>
            <a:t>（</a:t>
          </a:r>
          <a:r>
            <a:rPr kumimoji="1" lang="en-US" altLang="ja-JP" sz="2000">
              <a:solidFill>
                <a:schemeClr val="lt1"/>
              </a:solidFill>
              <a:effectLst/>
              <a:latin typeface="+mn-lt"/>
              <a:ea typeface="+mn-ea"/>
              <a:cs typeface="+mn-cs"/>
            </a:rPr>
            <a:t>V2H【</a:t>
          </a:r>
          <a:r>
            <a:rPr kumimoji="1" lang="ja-JP" altLang="en-US" sz="2000">
              <a:solidFill>
                <a:schemeClr val="lt1"/>
              </a:solidFill>
              <a:effectLst/>
              <a:latin typeface="+mn-lt"/>
              <a:ea typeface="+mn-ea"/>
              <a:cs typeface="+mn-cs"/>
            </a:rPr>
            <a:t>災害拠点以外</a:t>
          </a:r>
          <a:r>
            <a:rPr kumimoji="1" lang="en-US" altLang="ja-JP" sz="2000">
              <a:solidFill>
                <a:schemeClr val="lt1"/>
              </a:solidFill>
              <a:effectLst/>
              <a:latin typeface="+mn-lt"/>
              <a:ea typeface="+mn-ea"/>
              <a:cs typeface="+mn-cs"/>
            </a:rPr>
            <a:t>】</a:t>
          </a:r>
          <a:r>
            <a:rPr kumimoji="1" lang="ja-JP" altLang="en-US" sz="2000">
              <a:solidFill>
                <a:schemeClr val="lt1"/>
              </a:solidFill>
              <a:effectLst/>
              <a:latin typeface="+mn-lt"/>
              <a:ea typeface="+mn-ea"/>
              <a:cs typeface="+mn-cs"/>
            </a:rPr>
            <a:t>の場合）</a:t>
          </a:r>
          <a:endParaRPr lang="ja-JP" altLang="ja-JP" sz="4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127690</xdr:colOff>
      <xdr:row>24</xdr:row>
      <xdr:rowOff>17808</xdr:rowOff>
    </xdr:from>
    <xdr:to>
      <xdr:col>11</xdr:col>
      <xdr:colOff>528002</xdr:colOff>
      <xdr:row>28</xdr:row>
      <xdr:rowOff>138127</xdr:rowOff>
    </xdr:to>
    <xdr:sp macro="" textlink="">
      <xdr:nvSpPr>
        <xdr:cNvPr id="2" name="額縁 1">
          <a:hlinkClick xmlns:r="http://schemas.openxmlformats.org/officeDocument/2006/relationships" r:id="rId1"/>
          <a:extLst>
            <a:ext uri="{FF2B5EF4-FFF2-40B4-BE49-F238E27FC236}">
              <a16:creationId xmlns:a16="http://schemas.microsoft.com/office/drawing/2014/main" id="{A90E4029-2513-A857-9E56-A7DB02642709}"/>
            </a:ext>
          </a:extLst>
        </xdr:cNvPr>
        <xdr:cNvSpPr/>
      </xdr:nvSpPr>
      <xdr:spPr>
        <a:xfrm>
          <a:off x="121340" y="8936935"/>
          <a:ext cx="9015205" cy="800514"/>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400">
              <a:solidFill>
                <a:schemeClr val="lt1"/>
              </a:solidFill>
              <a:effectLst/>
              <a:latin typeface="+mn-lt"/>
              <a:ea typeface="+mn-ea"/>
              <a:cs typeface="+mn-cs"/>
            </a:rPr>
            <a:t>申告額及び工事内容の申告に戻る</a:t>
          </a:r>
          <a:endParaRPr lang="ja-JP" altLang="ja-JP" sz="4800">
            <a:effectLst/>
          </a:endParaRPr>
        </a:p>
      </xdr:txBody>
    </xdr:sp>
    <xdr:clientData/>
  </xdr:twoCellAnchor>
  <xdr:twoCellAnchor>
    <xdr:from>
      <xdr:col>7</xdr:col>
      <xdr:colOff>228600</xdr:colOff>
      <xdr:row>12</xdr:row>
      <xdr:rowOff>33820</xdr:rowOff>
    </xdr:from>
    <xdr:to>
      <xdr:col>7</xdr:col>
      <xdr:colOff>488132</xdr:colOff>
      <xdr:row>15</xdr:row>
      <xdr:rowOff>123756</xdr:rowOff>
    </xdr:to>
    <xdr:sp macro="" textlink="">
      <xdr:nvSpPr>
        <xdr:cNvPr id="3" name="右中かっこ 2">
          <a:extLst>
            <a:ext uri="{FF2B5EF4-FFF2-40B4-BE49-F238E27FC236}">
              <a16:creationId xmlns:a16="http://schemas.microsoft.com/office/drawing/2014/main" id="{B4AEAA96-0972-ACB1-0A87-2A984371D086}"/>
            </a:ext>
          </a:extLst>
        </xdr:cNvPr>
        <xdr:cNvSpPr/>
      </xdr:nvSpPr>
      <xdr:spPr>
        <a:xfrm>
          <a:off x="6084404" y="4017065"/>
          <a:ext cx="247650" cy="102787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7</xdr:col>
      <xdr:colOff>161925</xdr:colOff>
      <xdr:row>16</xdr:row>
      <xdr:rowOff>28576</xdr:rowOff>
    </xdr:from>
    <xdr:to>
      <xdr:col>7</xdr:col>
      <xdr:colOff>418782</xdr:colOff>
      <xdr:row>17</xdr:row>
      <xdr:rowOff>214567</xdr:rowOff>
    </xdr:to>
    <xdr:sp macro="" textlink="">
      <xdr:nvSpPr>
        <xdr:cNvPr id="4" name="右中かっこ 3">
          <a:extLst>
            <a:ext uri="{FF2B5EF4-FFF2-40B4-BE49-F238E27FC236}">
              <a16:creationId xmlns:a16="http://schemas.microsoft.com/office/drawing/2014/main" id="{D5648511-46A3-BE11-15A1-A2A08B72B2DD}"/>
            </a:ext>
          </a:extLst>
        </xdr:cNvPr>
        <xdr:cNvSpPr/>
      </xdr:nvSpPr>
      <xdr:spPr>
        <a:xfrm>
          <a:off x="5238750" y="3667126"/>
          <a:ext cx="247650" cy="6667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149225</xdr:colOff>
      <xdr:row>10</xdr:row>
      <xdr:rowOff>0</xdr:rowOff>
    </xdr:from>
    <xdr:to>
      <xdr:col>8</xdr:col>
      <xdr:colOff>631908</xdr:colOff>
      <xdr:row>14</xdr:row>
      <xdr:rowOff>111311</xdr:rowOff>
    </xdr:to>
    <xdr:sp macro="" textlink="">
      <xdr:nvSpPr>
        <xdr:cNvPr id="2" name="額縁 1">
          <a:hlinkClick xmlns:r="http://schemas.openxmlformats.org/officeDocument/2006/relationships" r:id="rId1"/>
          <a:extLst>
            <a:ext uri="{FF2B5EF4-FFF2-40B4-BE49-F238E27FC236}">
              <a16:creationId xmlns:a16="http://schemas.microsoft.com/office/drawing/2014/main" id="{AF106F09-7E77-E685-B00B-F8029688C773}"/>
            </a:ext>
          </a:extLst>
        </xdr:cNvPr>
        <xdr:cNvSpPr/>
      </xdr:nvSpPr>
      <xdr:spPr>
        <a:xfrm>
          <a:off x="133350" y="2581275"/>
          <a:ext cx="6886575" cy="7905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400">
              <a:solidFill>
                <a:schemeClr val="lt1"/>
              </a:solidFill>
              <a:effectLst/>
              <a:latin typeface="+mn-lt"/>
              <a:ea typeface="+mn-ea"/>
              <a:cs typeface="+mn-cs"/>
            </a:rPr>
            <a:t>申告額及び工事内容の申告に戻る</a:t>
          </a:r>
          <a:endParaRPr lang="ja-JP" altLang="ja-JP" sz="4800">
            <a:effectLst/>
          </a:endParaRPr>
        </a:p>
      </xdr:txBody>
    </xdr:sp>
    <xdr:clientData/>
  </xdr:twoCellAnchor>
  <xdr:twoCellAnchor>
    <xdr:from>
      <xdr:col>5</xdr:col>
      <xdr:colOff>190500</xdr:colOff>
      <xdr:row>4</xdr:row>
      <xdr:rowOff>28575</xdr:rowOff>
    </xdr:from>
    <xdr:to>
      <xdr:col>5</xdr:col>
      <xdr:colOff>444460</xdr:colOff>
      <xdr:row>5</xdr:row>
      <xdr:rowOff>414795</xdr:rowOff>
    </xdr:to>
    <xdr:sp macro="" textlink="">
      <xdr:nvSpPr>
        <xdr:cNvPr id="3" name="右中かっこ 2">
          <a:extLst>
            <a:ext uri="{FF2B5EF4-FFF2-40B4-BE49-F238E27FC236}">
              <a16:creationId xmlns:a16="http://schemas.microsoft.com/office/drawing/2014/main" id="{73E2133F-88E4-F388-8063-398FAC0EF4A2}"/>
            </a:ext>
          </a:extLst>
        </xdr:cNvPr>
        <xdr:cNvSpPr/>
      </xdr:nvSpPr>
      <xdr:spPr>
        <a:xfrm>
          <a:off x="4514850" y="771525"/>
          <a:ext cx="247650" cy="8096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0</xdr:col>
      <xdr:colOff>140805</xdr:colOff>
      <xdr:row>15</xdr:row>
      <xdr:rowOff>165651</xdr:rowOff>
    </xdr:from>
    <xdr:to>
      <xdr:col>8</xdr:col>
      <xdr:colOff>679174</xdr:colOff>
      <xdr:row>20</xdr:row>
      <xdr:rowOff>50479</xdr:rowOff>
    </xdr:to>
    <xdr:sp macro="" textlink="">
      <xdr:nvSpPr>
        <xdr:cNvPr id="4" name="額縁 2">
          <a:hlinkClick xmlns:r="http://schemas.openxmlformats.org/officeDocument/2006/relationships" r:id="rId2"/>
          <a:extLst>
            <a:ext uri="{FF2B5EF4-FFF2-40B4-BE49-F238E27FC236}">
              <a16:creationId xmlns:a16="http://schemas.microsoft.com/office/drawing/2014/main" id="{C6F8C2DB-44A2-4B60-8962-2E07686C01DE}"/>
            </a:ext>
          </a:extLst>
        </xdr:cNvPr>
        <xdr:cNvSpPr/>
      </xdr:nvSpPr>
      <xdr:spPr>
        <a:xfrm>
          <a:off x="140805" y="4936434"/>
          <a:ext cx="7205869" cy="754502"/>
        </a:xfrm>
        <a:prstGeom prst="bevel">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000">
              <a:solidFill>
                <a:schemeClr val="lt1"/>
              </a:solidFill>
              <a:effectLst/>
              <a:latin typeface="+mn-lt"/>
              <a:ea typeface="+mn-ea"/>
              <a:cs typeface="+mn-cs"/>
            </a:rPr>
            <a:t>申告額及び工事内容の申告に戻る</a:t>
          </a:r>
          <a:r>
            <a:rPr kumimoji="1" lang="ja-JP" altLang="en-US" sz="2000">
              <a:solidFill>
                <a:schemeClr val="lt1"/>
              </a:solidFill>
              <a:effectLst/>
              <a:latin typeface="+mn-lt"/>
              <a:ea typeface="+mn-ea"/>
              <a:cs typeface="+mn-cs"/>
            </a:rPr>
            <a:t>（</a:t>
          </a:r>
          <a:r>
            <a:rPr kumimoji="1" lang="en-US" altLang="ja-JP" sz="2000">
              <a:solidFill>
                <a:schemeClr val="lt1"/>
              </a:solidFill>
              <a:effectLst/>
              <a:latin typeface="+mn-lt"/>
              <a:ea typeface="+mn-ea"/>
              <a:cs typeface="+mn-cs"/>
            </a:rPr>
            <a:t>V2H【</a:t>
          </a:r>
          <a:r>
            <a:rPr kumimoji="1" lang="ja-JP" altLang="en-US" sz="2000">
              <a:solidFill>
                <a:schemeClr val="lt1"/>
              </a:solidFill>
              <a:effectLst/>
              <a:latin typeface="+mn-lt"/>
              <a:ea typeface="+mn-ea"/>
              <a:cs typeface="+mn-cs"/>
            </a:rPr>
            <a:t>災害拠点</a:t>
          </a:r>
          <a:r>
            <a:rPr kumimoji="1" lang="en-US" altLang="ja-JP" sz="2000">
              <a:solidFill>
                <a:schemeClr val="lt1"/>
              </a:solidFill>
              <a:effectLst/>
              <a:latin typeface="+mn-lt"/>
              <a:ea typeface="+mn-ea"/>
              <a:cs typeface="+mn-cs"/>
            </a:rPr>
            <a:t>】</a:t>
          </a:r>
          <a:r>
            <a:rPr kumimoji="1" lang="ja-JP" altLang="en-US" sz="2000">
              <a:solidFill>
                <a:schemeClr val="lt1"/>
              </a:solidFill>
              <a:effectLst/>
              <a:latin typeface="+mn-lt"/>
              <a:ea typeface="+mn-ea"/>
              <a:cs typeface="+mn-cs"/>
            </a:rPr>
            <a:t>の場合）</a:t>
          </a:r>
          <a:endParaRPr lang="ja-JP" altLang="ja-JP" sz="4400">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CB24C-37B5-404F-A747-621EF4D66A85}">
  <sheetPr codeName="Sheet1">
    <tabColor rgb="FFFFC000"/>
  </sheetPr>
  <dimension ref="A1:O115"/>
  <sheetViews>
    <sheetView tabSelected="1" view="pageBreakPreview" zoomScaleNormal="100" zoomScaleSheetLayoutView="100" workbookViewId="0">
      <selection activeCell="G47" sqref="G47"/>
    </sheetView>
  </sheetViews>
  <sheetFormatPr defaultColWidth="9.125" defaultRowHeight="17.25" x14ac:dyDescent="0.15"/>
  <cols>
    <col min="1" max="1" width="2.625" style="27" customWidth="1"/>
    <col min="2" max="3" width="3.75" style="27" customWidth="1"/>
    <col min="4" max="4" width="26.25" style="27" customWidth="1"/>
    <col min="5" max="5" width="19" style="27" customWidth="1"/>
    <col min="6" max="6" width="15.375" style="27" customWidth="1"/>
    <col min="7" max="7" width="19.875" style="27" customWidth="1"/>
    <col min="8" max="8" width="44.25" style="27" customWidth="1"/>
    <col min="9" max="9" width="2" style="27" customWidth="1"/>
    <col min="10" max="16384" width="9.125" style="27"/>
  </cols>
  <sheetData>
    <row r="1" spans="1:15" ht="45" customHeight="1" x14ac:dyDescent="0.15">
      <c r="A1" s="185" t="s">
        <v>516</v>
      </c>
      <c r="B1" s="185"/>
      <c r="C1" s="185"/>
      <c r="D1" s="185"/>
      <c r="E1" s="185"/>
      <c r="F1" s="185"/>
      <c r="G1" s="185"/>
      <c r="H1" s="185"/>
    </row>
    <row r="2" spans="1:15" x14ac:dyDescent="0.15">
      <c r="A2" s="203" t="s">
        <v>513</v>
      </c>
      <c r="B2" s="204"/>
      <c r="C2" s="204"/>
      <c r="D2" s="204"/>
      <c r="E2" s="204"/>
      <c r="F2" s="204"/>
      <c r="G2" s="204"/>
      <c r="H2" s="204"/>
    </row>
    <row r="3" spans="1:15" ht="24.95" customHeight="1" x14ac:dyDescent="0.15">
      <c r="A3" s="17" t="s">
        <v>256</v>
      </c>
      <c r="D3" s="37"/>
    </row>
    <row r="4" spans="1:15" ht="24.95" customHeight="1" thickBot="1" x14ac:dyDescent="0.2">
      <c r="A4" s="17"/>
      <c r="B4" s="195" t="s">
        <v>287</v>
      </c>
      <c r="C4" s="195"/>
      <c r="D4" s="195"/>
      <c r="E4" s="195"/>
      <c r="F4" s="195"/>
      <c r="G4" s="195"/>
      <c r="H4" s="195"/>
    </row>
    <row r="5" spans="1:15" ht="24.95" customHeight="1" thickBot="1" x14ac:dyDescent="0.2">
      <c r="A5" s="186" t="s">
        <v>257</v>
      </c>
      <c r="B5" s="186"/>
      <c r="C5" s="186"/>
      <c r="D5" s="186"/>
      <c r="E5" s="186"/>
      <c r="F5" s="82"/>
      <c r="G5" s="38" t="s">
        <v>261</v>
      </c>
    </row>
    <row r="6" spans="1:15" ht="39" customHeight="1" x14ac:dyDescent="0.15">
      <c r="A6" s="187" t="s">
        <v>258</v>
      </c>
      <c r="B6" s="187"/>
      <c r="C6" s="187"/>
      <c r="D6" s="187"/>
      <c r="E6" s="187"/>
      <c r="F6" s="187"/>
      <c r="G6" s="187"/>
      <c r="H6" s="187"/>
    </row>
    <row r="7" spans="1:15" ht="34.5" customHeight="1" x14ac:dyDescent="0.15">
      <c r="A7" s="187" t="s">
        <v>394</v>
      </c>
      <c r="B7" s="187"/>
      <c r="C7" s="187"/>
      <c r="D7" s="187"/>
      <c r="E7" s="187"/>
      <c r="F7" s="187"/>
      <c r="G7" s="187"/>
      <c r="H7" s="187"/>
    </row>
    <row r="8" spans="1:15" ht="34.5" customHeight="1" x14ac:dyDescent="0.15">
      <c r="A8" s="35"/>
      <c r="B8" s="187" t="s">
        <v>288</v>
      </c>
      <c r="C8" s="187"/>
      <c r="D8" s="187"/>
      <c r="E8" s="187"/>
      <c r="F8" s="187"/>
      <c r="G8" s="187"/>
      <c r="H8" s="187"/>
    </row>
    <row r="9" spans="1:15" ht="10.15" customHeight="1" x14ac:dyDescent="0.15">
      <c r="D9" s="31"/>
    </row>
    <row r="10" spans="1:15" ht="27" customHeight="1" x14ac:dyDescent="0.15">
      <c r="A10" s="8" t="s">
        <v>210</v>
      </c>
      <c r="B10" s="8"/>
      <c r="C10" s="8"/>
      <c r="D10" s="8"/>
      <c r="E10" s="8"/>
      <c r="F10" s="8"/>
      <c r="G10" s="8"/>
      <c r="H10" s="8"/>
      <c r="O10" s="39" t="s">
        <v>274</v>
      </c>
    </row>
    <row r="11" spans="1:15" ht="27" customHeight="1" thickBot="1" x14ac:dyDescent="0.2">
      <c r="A11" s="17"/>
      <c r="B11" s="28" t="s">
        <v>262</v>
      </c>
      <c r="C11" s="28"/>
      <c r="D11" s="28"/>
      <c r="E11" s="28"/>
      <c r="F11" s="28"/>
      <c r="G11" s="28"/>
      <c r="H11" s="28"/>
    </row>
    <row r="12" spans="1:15" ht="27" customHeight="1" thickBot="1" x14ac:dyDescent="0.2">
      <c r="A12" s="17"/>
      <c r="B12" s="196" t="s">
        <v>263</v>
      </c>
      <c r="C12" s="196"/>
      <c r="D12" s="196"/>
      <c r="E12" s="196"/>
      <c r="F12" s="196"/>
      <c r="G12" s="196"/>
      <c r="H12" s="81"/>
    </row>
    <row r="13" spans="1:15" ht="27" customHeight="1" thickBot="1" x14ac:dyDescent="0.2">
      <c r="A13" s="17"/>
      <c r="B13" s="17"/>
      <c r="C13" s="17"/>
      <c r="D13" s="17"/>
      <c r="E13" s="17"/>
      <c r="F13" s="17"/>
      <c r="G13" s="84" t="s">
        <v>398</v>
      </c>
      <c r="H13" s="81"/>
    </row>
    <row r="14" spans="1:15" ht="27" customHeight="1" x14ac:dyDescent="0.15">
      <c r="A14" s="17"/>
      <c r="B14" s="17"/>
      <c r="C14" s="17"/>
      <c r="D14" s="17"/>
      <c r="E14" s="17"/>
      <c r="F14" s="17"/>
      <c r="G14" s="17"/>
      <c r="H14" s="17"/>
    </row>
    <row r="15" spans="1:15" ht="27" customHeight="1" x14ac:dyDescent="0.15">
      <c r="A15" s="38"/>
      <c r="B15" s="25" t="s">
        <v>267</v>
      </c>
      <c r="C15" s="25"/>
      <c r="D15" s="25"/>
      <c r="E15" s="25"/>
      <c r="F15" s="25"/>
      <c r="G15" s="25"/>
      <c r="H15" s="25"/>
    </row>
    <row r="16" spans="1:15" ht="50.45" customHeight="1" x14ac:dyDescent="0.15">
      <c r="B16" s="187" t="s">
        <v>289</v>
      </c>
      <c r="C16" s="187"/>
      <c r="D16" s="187"/>
      <c r="E16" s="187"/>
      <c r="F16" s="187"/>
      <c r="G16" s="187"/>
      <c r="H16" s="187"/>
    </row>
    <row r="17" spans="3:8" ht="30" customHeight="1" x14ac:dyDescent="0.15">
      <c r="C17" s="27" t="s">
        <v>268</v>
      </c>
    </row>
    <row r="18" spans="3:8" ht="30" customHeight="1" thickBot="1" x14ac:dyDescent="0.2">
      <c r="D18" s="27" t="s">
        <v>269</v>
      </c>
    </row>
    <row r="19" spans="3:8" ht="30" customHeight="1" x14ac:dyDescent="0.15">
      <c r="D19" s="197"/>
      <c r="E19" s="198"/>
      <c r="F19" s="198"/>
      <c r="G19" s="198"/>
      <c r="H19" s="199"/>
    </row>
    <row r="20" spans="3:8" ht="30" customHeight="1" thickBot="1" x14ac:dyDescent="0.2">
      <c r="D20" s="200"/>
      <c r="E20" s="201"/>
      <c r="F20" s="201"/>
      <c r="G20" s="201"/>
      <c r="H20" s="202"/>
    </row>
    <row r="21" spans="3:8" ht="30" customHeight="1" x14ac:dyDescent="0.15">
      <c r="C21" s="27" t="s">
        <v>270</v>
      </c>
    </row>
    <row r="22" spans="3:8" ht="30" customHeight="1" thickBot="1" x14ac:dyDescent="0.2">
      <c r="D22" s="27" t="s">
        <v>271</v>
      </c>
    </row>
    <row r="23" spans="3:8" ht="30" customHeight="1" x14ac:dyDescent="0.15">
      <c r="D23" s="197"/>
      <c r="E23" s="198"/>
      <c r="F23" s="198"/>
      <c r="G23" s="198"/>
      <c r="H23" s="199"/>
    </row>
    <row r="24" spans="3:8" ht="30" customHeight="1" thickBot="1" x14ac:dyDescent="0.2">
      <c r="D24" s="200"/>
      <c r="E24" s="201"/>
      <c r="F24" s="201"/>
      <c r="G24" s="201"/>
      <c r="H24" s="202"/>
    </row>
    <row r="25" spans="3:8" ht="30" customHeight="1" x14ac:dyDescent="0.15">
      <c r="C25" s="27" t="s">
        <v>272</v>
      </c>
    </row>
    <row r="26" spans="3:8" ht="30" customHeight="1" x14ac:dyDescent="0.15">
      <c r="D26" s="27" t="s">
        <v>273</v>
      </c>
    </row>
    <row r="27" spans="3:8" ht="30" customHeight="1" x14ac:dyDescent="0.15">
      <c r="D27" s="194" t="s">
        <v>333</v>
      </c>
      <c r="E27" s="194"/>
      <c r="F27" s="77"/>
    </row>
    <row r="28" spans="3:8" ht="30" customHeight="1" x14ac:dyDescent="0.15">
      <c r="C28" s="27" t="s">
        <v>436</v>
      </c>
    </row>
    <row r="29" spans="3:8" ht="30" customHeight="1" x14ac:dyDescent="0.15">
      <c r="D29" s="40"/>
      <c r="E29" s="31" t="s">
        <v>276</v>
      </c>
      <c r="F29" s="31"/>
    </row>
    <row r="30" spans="3:8" ht="45.4" customHeight="1" thickBot="1" x14ac:dyDescent="0.2">
      <c r="C30" s="187" t="s">
        <v>332</v>
      </c>
      <c r="D30" s="187"/>
      <c r="E30" s="187"/>
      <c r="F30" s="187"/>
      <c r="G30" s="187"/>
      <c r="H30" s="187"/>
    </row>
    <row r="31" spans="3:8" ht="30" customHeight="1" x14ac:dyDescent="0.15">
      <c r="D31" s="188"/>
      <c r="E31" s="189"/>
      <c r="F31" s="189"/>
      <c r="G31" s="189"/>
      <c r="H31" s="190"/>
    </row>
    <row r="32" spans="3:8" ht="30" customHeight="1" thickBot="1" x14ac:dyDescent="0.2">
      <c r="D32" s="191"/>
      <c r="E32" s="192"/>
      <c r="F32" s="192"/>
      <c r="G32" s="192"/>
      <c r="H32" s="193"/>
    </row>
    <row r="33" spans="1:8" ht="30" customHeight="1" x14ac:dyDescent="0.15">
      <c r="D33" s="205" t="s">
        <v>275</v>
      </c>
      <c r="E33" s="205"/>
      <c r="F33" s="205"/>
      <c r="G33" s="205"/>
      <c r="H33" s="205"/>
    </row>
    <row r="34" spans="1:8" ht="30" customHeight="1" x14ac:dyDescent="0.15"/>
    <row r="35" spans="1:8" ht="27" customHeight="1" x14ac:dyDescent="0.15">
      <c r="A35" s="38"/>
      <c r="B35" s="25" t="s">
        <v>396</v>
      </c>
      <c r="C35" s="25"/>
      <c r="D35" s="25"/>
      <c r="E35" s="25"/>
      <c r="F35" s="25"/>
      <c r="G35" s="25"/>
      <c r="H35" s="25"/>
    </row>
    <row r="36" spans="1:8" ht="60.75" customHeight="1" x14ac:dyDescent="0.15">
      <c r="B36" s="187" t="s">
        <v>508</v>
      </c>
      <c r="C36" s="187"/>
      <c r="D36" s="187"/>
      <c r="E36" s="187"/>
      <c r="F36" s="187"/>
      <c r="G36" s="187"/>
      <c r="H36" s="187"/>
    </row>
    <row r="37" spans="1:8" ht="30" customHeight="1" thickBot="1" x14ac:dyDescent="0.2">
      <c r="D37" s="27" t="s">
        <v>486</v>
      </c>
    </row>
    <row r="38" spans="1:8" ht="30" customHeight="1" thickBot="1" x14ac:dyDescent="0.2">
      <c r="G38" s="83">
        <v>0</v>
      </c>
    </row>
    <row r="39" spans="1:8" ht="30" customHeight="1" x14ac:dyDescent="0.15"/>
    <row r="40" spans="1:8" ht="27" customHeight="1" x14ac:dyDescent="0.15">
      <c r="A40" s="38"/>
      <c r="B40" s="25" t="s">
        <v>408</v>
      </c>
      <c r="C40" s="25"/>
      <c r="D40" s="25"/>
      <c r="E40" s="25"/>
      <c r="F40" s="25"/>
      <c r="G40" s="25"/>
      <c r="H40" s="25"/>
    </row>
    <row r="41" spans="1:8" ht="60.75" customHeight="1" x14ac:dyDescent="0.15">
      <c r="B41" s="187" t="s">
        <v>409</v>
      </c>
      <c r="C41" s="187"/>
      <c r="D41" s="187"/>
      <c r="E41" s="187"/>
      <c r="F41" s="187"/>
      <c r="G41" s="187"/>
      <c r="H41" s="187"/>
    </row>
    <row r="42" spans="1:8" ht="30" customHeight="1" thickBot="1" x14ac:dyDescent="0.2">
      <c r="D42" s="27" t="s">
        <v>410</v>
      </c>
    </row>
    <row r="43" spans="1:8" ht="30" customHeight="1" thickBot="1" x14ac:dyDescent="0.2">
      <c r="G43" s="83">
        <v>0</v>
      </c>
    </row>
    <row r="44" spans="1:8" ht="30" customHeight="1" x14ac:dyDescent="0.15"/>
    <row r="45" spans="1:8" ht="27" customHeight="1" x14ac:dyDescent="0.15">
      <c r="A45" s="38"/>
      <c r="B45" s="25" t="s">
        <v>411</v>
      </c>
      <c r="C45" s="25"/>
      <c r="D45" s="25"/>
      <c r="E45" s="25"/>
      <c r="F45" s="25"/>
      <c r="G45" s="25"/>
      <c r="H45" s="25"/>
    </row>
    <row r="46" spans="1:8" ht="60.75" customHeight="1" thickBot="1" x14ac:dyDescent="0.2">
      <c r="B46" s="187" t="s">
        <v>515</v>
      </c>
      <c r="C46" s="187"/>
      <c r="D46" s="187"/>
      <c r="E46" s="187"/>
      <c r="F46" s="187"/>
      <c r="G46" s="187"/>
      <c r="H46" s="187"/>
    </row>
    <row r="47" spans="1:8" ht="30" customHeight="1" x14ac:dyDescent="0.15">
      <c r="G47" s="111">
        <v>0</v>
      </c>
    </row>
    <row r="48" spans="1:8" ht="18.75" customHeight="1" x14ac:dyDescent="0.15">
      <c r="D48" s="177" t="s">
        <v>497</v>
      </c>
      <c r="E48" s="179" t="s">
        <v>500</v>
      </c>
      <c r="F48" s="113" t="s">
        <v>498</v>
      </c>
      <c r="G48" s="113">
        <v>1</v>
      </c>
    </row>
    <row r="49" spans="2:8" ht="36" customHeight="1" x14ac:dyDescent="0.15">
      <c r="B49" s="35"/>
      <c r="C49" s="35"/>
      <c r="D49" s="177"/>
      <c r="E49" s="180"/>
      <c r="F49" s="112" t="s">
        <v>499</v>
      </c>
      <c r="G49" s="114">
        <v>2</v>
      </c>
    </row>
    <row r="50" spans="2:8" ht="34.5" x14ac:dyDescent="0.15">
      <c r="D50" s="177"/>
      <c r="E50" s="181"/>
      <c r="F50" s="115" t="s">
        <v>413</v>
      </c>
      <c r="G50" s="113">
        <v>3</v>
      </c>
    </row>
    <row r="51" spans="2:8" x14ac:dyDescent="0.15">
      <c r="D51" s="177"/>
      <c r="E51" s="179" t="s">
        <v>501</v>
      </c>
      <c r="F51" s="113" t="s">
        <v>498</v>
      </c>
      <c r="G51" s="114">
        <v>4</v>
      </c>
    </row>
    <row r="52" spans="2:8" ht="34.5" x14ac:dyDescent="0.15">
      <c r="D52" s="177"/>
      <c r="E52" s="180"/>
      <c r="F52" s="112" t="s">
        <v>499</v>
      </c>
      <c r="G52" s="113">
        <v>5</v>
      </c>
    </row>
    <row r="53" spans="2:8" ht="34.5" x14ac:dyDescent="0.15">
      <c r="D53" s="177"/>
      <c r="E53" s="181"/>
      <c r="F53" s="115" t="s">
        <v>413</v>
      </c>
      <c r="G53" s="114">
        <v>6</v>
      </c>
    </row>
    <row r="54" spans="2:8" ht="18.75" customHeight="1" x14ac:dyDescent="0.15">
      <c r="D54" s="177"/>
      <c r="E54" s="179" t="s">
        <v>502</v>
      </c>
      <c r="F54" s="113" t="s">
        <v>498</v>
      </c>
      <c r="G54" s="113">
        <v>7</v>
      </c>
    </row>
    <row r="55" spans="2:8" ht="34.5" x14ac:dyDescent="0.15">
      <c r="D55" s="177"/>
      <c r="E55" s="180"/>
      <c r="F55" s="112" t="s">
        <v>499</v>
      </c>
      <c r="G55" s="114">
        <v>8</v>
      </c>
    </row>
    <row r="56" spans="2:8" ht="34.5" x14ac:dyDescent="0.15">
      <c r="D56" s="177"/>
      <c r="E56" s="181"/>
      <c r="F56" s="115" t="s">
        <v>413</v>
      </c>
      <c r="G56" s="113">
        <v>9</v>
      </c>
      <c r="H56" s="22"/>
    </row>
    <row r="57" spans="2:8" x14ac:dyDescent="0.15">
      <c r="D57" s="182" t="s">
        <v>503</v>
      </c>
      <c r="E57" s="179" t="s">
        <v>419</v>
      </c>
      <c r="F57" s="113" t="s">
        <v>498</v>
      </c>
      <c r="G57" s="114">
        <v>10</v>
      </c>
      <c r="H57" s="22"/>
    </row>
    <row r="58" spans="2:8" ht="18.75" customHeight="1" x14ac:dyDescent="0.15">
      <c r="D58" s="183"/>
      <c r="E58" s="180"/>
      <c r="F58" s="113" t="s">
        <v>412</v>
      </c>
      <c r="G58" s="113">
        <v>11</v>
      </c>
    </row>
    <row r="59" spans="2:8" ht="35.25" customHeight="1" x14ac:dyDescent="0.15">
      <c r="B59" s="35"/>
      <c r="C59" s="35"/>
      <c r="D59" s="183"/>
      <c r="E59" s="181"/>
      <c r="F59" s="112" t="s">
        <v>413</v>
      </c>
      <c r="G59" s="114">
        <v>12</v>
      </c>
      <c r="H59" s="35"/>
    </row>
    <row r="60" spans="2:8" ht="18.75" customHeight="1" x14ac:dyDescent="0.15">
      <c r="D60" s="183"/>
      <c r="E60" s="178" t="s">
        <v>418</v>
      </c>
      <c r="F60" s="113" t="s">
        <v>415</v>
      </c>
      <c r="G60" s="113">
        <v>13</v>
      </c>
    </row>
    <row r="61" spans="2:8" ht="18.75" customHeight="1" x14ac:dyDescent="0.15">
      <c r="D61" s="183"/>
      <c r="E61" s="178"/>
      <c r="F61" s="113" t="s">
        <v>416</v>
      </c>
      <c r="G61" s="114">
        <v>14</v>
      </c>
    </row>
    <row r="62" spans="2:8" ht="18.75" customHeight="1" x14ac:dyDescent="0.15">
      <c r="D62" s="183"/>
      <c r="E62" s="178" t="s">
        <v>417</v>
      </c>
      <c r="F62" s="113" t="s">
        <v>415</v>
      </c>
      <c r="G62" s="113">
        <v>15</v>
      </c>
    </row>
    <row r="63" spans="2:8" ht="18.75" customHeight="1" x14ac:dyDescent="0.15">
      <c r="D63" s="184"/>
      <c r="E63" s="178"/>
      <c r="F63" s="113" t="s">
        <v>416</v>
      </c>
      <c r="G63" s="114">
        <v>16</v>
      </c>
    </row>
    <row r="64" spans="2:8" ht="18.75" customHeight="1" x14ac:dyDescent="0.15">
      <c r="D64" s="177" t="s">
        <v>444</v>
      </c>
      <c r="E64" s="178" t="s">
        <v>418</v>
      </c>
      <c r="F64" s="113" t="s">
        <v>415</v>
      </c>
      <c r="G64" s="113">
        <v>17</v>
      </c>
    </row>
    <row r="65" spans="2:8" ht="18.75" customHeight="1" x14ac:dyDescent="0.15">
      <c r="D65" s="177"/>
      <c r="E65" s="178"/>
      <c r="F65" s="113" t="s">
        <v>416</v>
      </c>
      <c r="G65" s="114">
        <v>18</v>
      </c>
    </row>
    <row r="66" spans="2:8" ht="18.75" customHeight="1" x14ac:dyDescent="0.15">
      <c r="D66" s="177"/>
      <c r="E66" s="178" t="s">
        <v>417</v>
      </c>
      <c r="F66" s="113" t="s">
        <v>415</v>
      </c>
      <c r="G66" s="113">
        <v>19</v>
      </c>
    </row>
    <row r="67" spans="2:8" ht="18.75" customHeight="1" x14ac:dyDescent="0.15">
      <c r="D67" s="177"/>
      <c r="E67" s="178"/>
      <c r="F67" s="113" t="s">
        <v>416</v>
      </c>
      <c r="G67" s="114">
        <v>20</v>
      </c>
    </row>
    <row r="68" spans="2:8" ht="18.75" customHeight="1" x14ac:dyDescent="0.15">
      <c r="D68" s="177" t="s">
        <v>445</v>
      </c>
      <c r="E68" s="178" t="s">
        <v>418</v>
      </c>
      <c r="F68" s="113" t="s">
        <v>415</v>
      </c>
      <c r="G68" s="113">
        <v>21</v>
      </c>
      <c r="H68" s="110"/>
    </row>
    <row r="69" spans="2:8" ht="18.75" customHeight="1" x14ac:dyDescent="0.15">
      <c r="D69" s="177"/>
      <c r="E69" s="178"/>
      <c r="F69" s="113" t="s">
        <v>416</v>
      </c>
      <c r="G69" s="114">
        <v>22</v>
      </c>
      <c r="H69" s="110"/>
    </row>
    <row r="70" spans="2:8" ht="18.75" customHeight="1" x14ac:dyDescent="0.15">
      <c r="D70" s="177"/>
      <c r="E70" s="178" t="s">
        <v>417</v>
      </c>
      <c r="F70" s="113" t="s">
        <v>415</v>
      </c>
      <c r="G70" s="113">
        <v>23</v>
      </c>
      <c r="H70" s="110"/>
    </row>
    <row r="71" spans="2:8" ht="18.75" customHeight="1" x14ac:dyDescent="0.15">
      <c r="D71" s="177"/>
      <c r="E71" s="178"/>
      <c r="F71" s="113" t="s">
        <v>416</v>
      </c>
      <c r="G71" s="114">
        <v>24</v>
      </c>
      <c r="H71" s="110"/>
    </row>
    <row r="72" spans="2:8" ht="18.75" customHeight="1" x14ac:dyDescent="0.15">
      <c r="D72" s="182" t="s">
        <v>447</v>
      </c>
      <c r="E72" s="179" t="s">
        <v>419</v>
      </c>
      <c r="F72" s="113" t="s">
        <v>498</v>
      </c>
      <c r="G72" s="113">
        <v>25</v>
      </c>
      <c r="H72" s="110"/>
    </row>
    <row r="73" spans="2:8" ht="34.5" x14ac:dyDescent="0.15">
      <c r="B73" s="35"/>
      <c r="C73" s="35"/>
      <c r="D73" s="183"/>
      <c r="E73" s="180"/>
      <c r="F73" s="112" t="s">
        <v>499</v>
      </c>
      <c r="G73" s="114">
        <v>26</v>
      </c>
      <c r="H73" s="110"/>
    </row>
    <row r="74" spans="2:8" ht="33.75" customHeight="1" x14ac:dyDescent="0.15">
      <c r="D74" s="183"/>
      <c r="E74" s="180"/>
      <c r="F74" s="112" t="s">
        <v>413</v>
      </c>
      <c r="G74" s="113">
        <v>27</v>
      </c>
      <c r="H74" s="110"/>
    </row>
    <row r="75" spans="2:8" ht="33.75" customHeight="1" x14ac:dyDescent="0.15">
      <c r="D75" s="183"/>
      <c r="E75" s="181"/>
      <c r="F75" s="112" t="s">
        <v>414</v>
      </c>
      <c r="G75" s="114">
        <v>28</v>
      </c>
      <c r="H75" s="110"/>
    </row>
    <row r="76" spans="2:8" ht="18.75" customHeight="1" x14ac:dyDescent="0.15">
      <c r="D76" s="183"/>
      <c r="E76" s="178" t="s">
        <v>418</v>
      </c>
      <c r="F76" s="113" t="s">
        <v>415</v>
      </c>
      <c r="G76" s="113">
        <v>29</v>
      </c>
      <c r="H76" s="110"/>
    </row>
    <row r="77" spans="2:8" ht="18.75" customHeight="1" x14ac:dyDescent="0.15">
      <c r="D77" s="183"/>
      <c r="E77" s="178"/>
      <c r="F77" s="113" t="s">
        <v>416</v>
      </c>
      <c r="G77" s="114">
        <v>30</v>
      </c>
      <c r="H77" s="110"/>
    </row>
    <row r="78" spans="2:8" ht="18.75" customHeight="1" x14ac:dyDescent="0.15">
      <c r="D78" s="183"/>
      <c r="E78" s="178" t="s">
        <v>417</v>
      </c>
      <c r="F78" s="113" t="s">
        <v>415</v>
      </c>
      <c r="G78" s="113">
        <v>31</v>
      </c>
      <c r="H78" s="110"/>
    </row>
    <row r="79" spans="2:8" ht="18.75" customHeight="1" x14ac:dyDescent="0.15">
      <c r="D79" s="184"/>
      <c r="E79" s="178"/>
      <c r="F79" s="113" t="s">
        <v>416</v>
      </c>
      <c r="G79" s="114">
        <v>32</v>
      </c>
      <c r="H79" s="110"/>
    </row>
    <row r="80" spans="2:8" ht="18.75" customHeight="1" x14ac:dyDescent="0.15">
      <c r="D80" s="211" t="s">
        <v>431</v>
      </c>
      <c r="E80" s="211"/>
      <c r="F80" s="211"/>
      <c r="G80" s="113">
        <v>33</v>
      </c>
      <c r="H80" s="141"/>
    </row>
    <row r="81" spans="1:8" ht="18.75" customHeight="1" x14ac:dyDescent="0.15">
      <c r="D81" s="212" t="s">
        <v>470</v>
      </c>
      <c r="E81" s="212"/>
      <c r="F81" s="212"/>
      <c r="G81" s="212"/>
      <c r="H81" s="110"/>
    </row>
    <row r="82" spans="1:8" ht="18.75" customHeight="1" x14ac:dyDescent="0.15">
      <c r="D82" s="35"/>
      <c r="E82" s="35"/>
      <c r="F82" s="35"/>
      <c r="G82" s="35"/>
      <c r="H82" s="110"/>
    </row>
    <row r="83" spans="1:8" ht="18.75" customHeight="1" thickBot="1" x14ac:dyDescent="0.2">
      <c r="D83" s="187" t="s">
        <v>437</v>
      </c>
      <c r="E83" s="187"/>
      <c r="F83" s="187"/>
      <c r="G83" s="187"/>
      <c r="H83" s="110"/>
    </row>
    <row r="84" spans="1:8" ht="18.75" customHeight="1" x14ac:dyDescent="0.15">
      <c r="D84" s="35"/>
      <c r="E84" s="35"/>
      <c r="F84" s="35"/>
      <c r="G84" s="111">
        <v>0</v>
      </c>
      <c r="H84" s="110"/>
    </row>
    <row r="85" spans="1:8" ht="18.75" customHeight="1" x14ac:dyDescent="0.15">
      <c r="D85" s="177" t="s">
        <v>438</v>
      </c>
      <c r="E85" s="177"/>
      <c r="F85" s="177"/>
      <c r="G85" s="113">
        <v>0</v>
      </c>
      <c r="H85" s="110"/>
    </row>
    <row r="86" spans="1:8" x14ac:dyDescent="0.15">
      <c r="D86" s="177" t="s">
        <v>439</v>
      </c>
      <c r="E86" s="177"/>
      <c r="F86" s="177"/>
      <c r="G86" s="113">
        <v>1</v>
      </c>
      <c r="H86" s="110"/>
    </row>
    <row r="87" spans="1:8" x14ac:dyDescent="0.15">
      <c r="D87" s="177" t="s">
        <v>440</v>
      </c>
      <c r="E87" s="177"/>
      <c r="F87" s="177"/>
      <c r="G87" s="113">
        <v>2</v>
      </c>
      <c r="H87" s="110"/>
    </row>
    <row r="88" spans="1:8" x14ac:dyDescent="0.15">
      <c r="D88" s="177" t="s">
        <v>441</v>
      </c>
      <c r="E88" s="177"/>
      <c r="F88" s="177"/>
      <c r="G88" s="113">
        <v>3</v>
      </c>
      <c r="H88" s="110"/>
    </row>
    <row r="89" spans="1:8" x14ac:dyDescent="0.15">
      <c r="D89" s="177" t="s">
        <v>442</v>
      </c>
      <c r="E89" s="177"/>
      <c r="F89" s="177"/>
      <c r="G89" s="113">
        <v>4</v>
      </c>
      <c r="H89" s="110"/>
    </row>
    <row r="90" spans="1:8" x14ac:dyDescent="0.15">
      <c r="D90" s="177" t="s">
        <v>514</v>
      </c>
      <c r="E90" s="177"/>
      <c r="F90" s="177"/>
      <c r="G90" s="113">
        <v>5</v>
      </c>
      <c r="H90" s="110"/>
    </row>
    <row r="91" spans="1:8" ht="30" customHeight="1" x14ac:dyDescent="0.15">
      <c r="H91" s="110"/>
    </row>
    <row r="92" spans="1:8" ht="26.25" customHeight="1" x14ac:dyDescent="0.15">
      <c r="A92" s="38"/>
      <c r="B92" s="25" t="s">
        <v>490</v>
      </c>
      <c r="C92" s="25"/>
      <c r="D92" s="25"/>
      <c r="E92" s="25"/>
      <c r="F92" s="25"/>
      <c r="G92" s="25"/>
      <c r="H92" s="25"/>
    </row>
    <row r="93" spans="1:8" ht="60.75" customHeight="1" x14ac:dyDescent="0.15">
      <c r="B93" s="187" t="s">
        <v>420</v>
      </c>
      <c r="C93" s="187"/>
      <c r="D93" s="187"/>
      <c r="E93" s="187"/>
      <c r="F93" s="187"/>
      <c r="G93" s="187"/>
      <c r="H93" s="187"/>
    </row>
    <row r="94" spans="1:8" ht="30" customHeight="1" thickBot="1" x14ac:dyDescent="0.2">
      <c r="D94" s="27" t="s">
        <v>421</v>
      </c>
    </row>
    <row r="95" spans="1:8" ht="30" customHeight="1" thickBot="1" x14ac:dyDescent="0.2">
      <c r="G95" s="83">
        <v>0</v>
      </c>
    </row>
    <row r="96" spans="1:8" ht="30" customHeight="1" x14ac:dyDescent="0.15"/>
    <row r="97" spans="1:8" ht="27" customHeight="1" x14ac:dyDescent="0.15">
      <c r="A97" s="38"/>
      <c r="B97" s="25" t="s">
        <v>491</v>
      </c>
      <c r="C97" s="25"/>
      <c r="D97" s="25"/>
      <c r="E97" s="25"/>
      <c r="F97" s="25"/>
      <c r="G97" s="25"/>
      <c r="H97" s="25"/>
    </row>
    <row r="98" spans="1:8" ht="60.75" customHeight="1" x14ac:dyDescent="0.15">
      <c r="B98" s="187" t="s">
        <v>422</v>
      </c>
      <c r="C98" s="187"/>
      <c r="D98" s="187"/>
      <c r="E98" s="187"/>
      <c r="F98" s="187"/>
      <c r="G98" s="187"/>
      <c r="H98" s="187"/>
    </row>
    <row r="99" spans="1:8" ht="30" customHeight="1" thickBot="1" x14ac:dyDescent="0.2">
      <c r="D99" s="210" t="s">
        <v>423</v>
      </c>
      <c r="E99" s="210"/>
      <c r="F99" s="210"/>
      <c r="G99" s="210"/>
      <c r="H99" s="210"/>
    </row>
    <row r="100" spans="1:8" ht="30" customHeight="1" thickBot="1" x14ac:dyDescent="0.2">
      <c r="D100" s="27" t="s">
        <v>488</v>
      </c>
      <c r="G100" s="83">
        <v>0</v>
      </c>
    </row>
    <row r="101" spans="1:8" ht="30" customHeight="1" x14ac:dyDescent="0.15"/>
    <row r="102" spans="1:8" ht="30" customHeight="1" x14ac:dyDescent="0.15">
      <c r="B102" s="138" t="s">
        <v>466</v>
      </c>
      <c r="C102" s="213" t="s">
        <v>468</v>
      </c>
      <c r="D102" s="213"/>
      <c r="E102" s="213"/>
      <c r="F102" s="213"/>
      <c r="G102" s="213"/>
    </row>
    <row r="103" spans="1:8" ht="30" customHeight="1" x14ac:dyDescent="0.15">
      <c r="H103" s="27" t="s">
        <v>467</v>
      </c>
    </row>
    <row r="104" spans="1:8" ht="38.25" customHeight="1" x14ac:dyDescent="0.15">
      <c r="B104" s="174" t="s">
        <v>522</v>
      </c>
      <c r="C104" s="208" t="s">
        <v>523</v>
      </c>
      <c r="D104" s="209"/>
      <c r="E104" s="209"/>
      <c r="F104" s="209"/>
      <c r="G104" s="209"/>
    </row>
    <row r="105" spans="1:8" ht="30" customHeight="1" x14ac:dyDescent="0.15">
      <c r="H105" s="27" t="s">
        <v>467</v>
      </c>
    </row>
    <row r="106" spans="1:8" ht="40.5" customHeight="1" x14ac:dyDescent="0.15">
      <c r="B106" s="139" t="s">
        <v>466</v>
      </c>
      <c r="C106" s="206" t="s">
        <v>524</v>
      </c>
      <c r="D106" s="207"/>
      <c r="E106" s="207"/>
      <c r="F106" s="207"/>
      <c r="G106" s="207"/>
    </row>
    <row r="107" spans="1:8" ht="30" customHeight="1" x14ac:dyDescent="0.15">
      <c r="H107" s="27" t="s">
        <v>467</v>
      </c>
    </row>
    <row r="108" spans="1:8" ht="30" customHeight="1" x14ac:dyDescent="0.15"/>
    <row r="109" spans="1:8" ht="30" customHeight="1" x14ac:dyDescent="0.15"/>
    <row r="110" spans="1:8" ht="30" customHeight="1" x14ac:dyDescent="0.15"/>
    <row r="111" spans="1:8" ht="30" customHeight="1" x14ac:dyDescent="0.15"/>
    <row r="112" spans="1:8" ht="30" customHeight="1" x14ac:dyDescent="0.15"/>
    <row r="113" ht="30" customHeight="1" x14ac:dyDescent="0.15"/>
    <row r="114" ht="30" customHeight="1" x14ac:dyDescent="0.15"/>
    <row r="115" ht="30" customHeight="1" x14ac:dyDescent="0.15"/>
  </sheetData>
  <mergeCells count="51">
    <mergeCell ref="C106:G106"/>
    <mergeCell ref="C104:G104"/>
    <mergeCell ref="E76:E77"/>
    <mergeCell ref="E78:E79"/>
    <mergeCell ref="D90:F90"/>
    <mergeCell ref="D83:G83"/>
    <mergeCell ref="D85:F85"/>
    <mergeCell ref="D86:F86"/>
    <mergeCell ref="D87:F87"/>
    <mergeCell ref="B98:H98"/>
    <mergeCell ref="D99:H99"/>
    <mergeCell ref="D80:F80"/>
    <mergeCell ref="D81:G81"/>
    <mergeCell ref="B93:H93"/>
    <mergeCell ref="D89:F89"/>
    <mergeCell ref="C102:G102"/>
    <mergeCell ref="D33:H33"/>
    <mergeCell ref="D48:D56"/>
    <mergeCell ref="E48:E50"/>
    <mergeCell ref="E51:E53"/>
    <mergeCell ref="E54:E56"/>
    <mergeCell ref="B36:H36"/>
    <mergeCell ref="B41:H41"/>
    <mergeCell ref="B46:H46"/>
    <mergeCell ref="A1:H1"/>
    <mergeCell ref="A5:E5"/>
    <mergeCell ref="A6:H6"/>
    <mergeCell ref="A7:H7"/>
    <mergeCell ref="D31:H32"/>
    <mergeCell ref="D27:E27"/>
    <mergeCell ref="C30:H30"/>
    <mergeCell ref="B4:H4"/>
    <mergeCell ref="B8:H8"/>
    <mergeCell ref="B16:H16"/>
    <mergeCell ref="B12:G12"/>
    <mergeCell ref="D19:H20"/>
    <mergeCell ref="D23:H24"/>
    <mergeCell ref="A2:H2"/>
    <mergeCell ref="D88:F88"/>
    <mergeCell ref="E62:E63"/>
    <mergeCell ref="D64:D67"/>
    <mergeCell ref="E66:E67"/>
    <mergeCell ref="D68:D71"/>
    <mergeCell ref="E68:E69"/>
    <mergeCell ref="E70:E71"/>
    <mergeCell ref="E72:E75"/>
    <mergeCell ref="D57:D63"/>
    <mergeCell ref="E57:E59"/>
    <mergeCell ref="E60:E61"/>
    <mergeCell ref="D72:D79"/>
    <mergeCell ref="E64:E65"/>
  </mergeCells>
  <phoneticPr fontId="1"/>
  <dataValidations count="4">
    <dataValidation type="list" allowBlank="1" showInputMessage="1" showErrorMessage="1" sqref="F27" xr:uid="{DA10B219-2377-4A3A-B6E2-268982A2754D}">
      <formula1>$O$10</formula1>
    </dataValidation>
    <dataValidation type="list" allowBlank="1" showInputMessage="1" showErrorMessage="1" sqref="G38 G43 G95 G100" xr:uid="{BF07857B-9465-49AA-B592-22EB60E968D2}">
      <formula1>"0,1"</formula1>
    </dataValidation>
    <dataValidation type="list" allowBlank="1" showInputMessage="1" showErrorMessage="1" sqref="G47" xr:uid="{7E41A8F5-F915-4E14-9ACC-05D87786BBC6}">
      <formula1>"0,1,2,3,4,5,6,7,8,9,10,11,12,13,14,15,16,17,18,19,20,21,22,23,24,25,26,27,28,29,30,31,32,33"</formula1>
    </dataValidation>
    <dataValidation type="list" allowBlank="1" showInputMessage="1" showErrorMessage="1" sqref="G84" xr:uid="{450C6EF1-5963-45AD-88C9-7FBB5A248357}">
      <formula1>"0,1,2,3,4,5"</formula1>
    </dataValidation>
  </dataValidations>
  <pageMargins left="0.7" right="0.7" top="0.75" bottom="0.75" header="0.3" footer="0.3"/>
  <pageSetup paperSize="9" scale="59" orientation="portrait" r:id="rId1"/>
  <rowBreaks count="2" manualBreakCount="2">
    <brk id="34" max="8" man="1"/>
    <brk id="44" max="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B49E-6720-4CB8-8DC0-5A895CA643F3}">
  <sheetPr codeName="Sheet9"/>
  <dimension ref="A1:R21"/>
  <sheetViews>
    <sheetView view="pageBreakPreview" topLeftCell="A18" zoomScale="115" zoomScaleNormal="100" zoomScaleSheetLayoutView="115" workbookViewId="0"/>
  </sheetViews>
  <sheetFormatPr defaultRowHeight="13.5" x14ac:dyDescent="0.15"/>
  <cols>
    <col min="1" max="1" width="3.625" customWidth="1"/>
    <col min="2" max="2" width="28.5" customWidth="1"/>
    <col min="5" max="5" width="10.125" customWidth="1"/>
  </cols>
  <sheetData>
    <row r="1" spans="1:18" ht="39.950000000000003" customHeight="1" x14ac:dyDescent="0.15">
      <c r="A1" s="26" t="s">
        <v>173</v>
      </c>
      <c r="B1" s="8"/>
      <c r="C1" s="8"/>
      <c r="D1" s="8"/>
      <c r="E1" s="8"/>
      <c r="F1" s="8"/>
      <c r="G1" s="8"/>
      <c r="H1" s="8"/>
      <c r="I1" s="8"/>
      <c r="J1" s="8"/>
      <c r="K1" s="8"/>
      <c r="L1" s="8"/>
    </row>
    <row r="2" spans="1:18" ht="30" customHeight="1" x14ac:dyDescent="0.15">
      <c r="A2" s="29"/>
      <c r="B2" s="17"/>
      <c r="C2" s="17"/>
      <c r="D2" s="17"/>
      <c r="E2" s="17"/>
      <c r="F2" s="17"/>
      <c r="G2" s="204" t="s">
        <v>264</v>
      </c>
      <c r="H2" s="204"/>
      <c r="I2" s="204">
        <f>'5－10－1会社別見積書一覧'!H12</f>
        <v>0</v>
      </c>
      <c r="J2" s="204"/>
      <c r="K2" s="204"/>
      <c r="L2" s="204"/>
    </row>
    <row r="3" spans="1:18" ht="30" customHeight="1" x14ac:dyDescent="0.15">
      <c r="A3" t="s">
        <v>246</v>
      </c>
    </row>
    <row r="4" spans="1:18" ht="20.100000000000001" customHeight="1" x14ac:dyDescent="0.15">
      <c r="B4" s="1" t="s">
        <v>0</v>
      </c>
    </row>
    <row r="5" spans="1:18" ht="20.25" customHeight="1" x14ac:dyDescent="0.15">
      <c r="B5" s="217" t="s">
        <v>72</v>
      </c>
      <c r="C5" s="217"/>
      <c r="D5" s="217" t="s">
        <v>73</v>
      </c>
      <c r="E5" s="217"/>
      <c r="F5" s="78"/>
      <c r="H5" s="221" t="s">
        <v>149</v>
      </c>
      <c r="I5" s="259"/>
      <c r="J5" s="259"/>
      <c r="K5" s="259"/>
      <c r="L5" s="259"/>
      <c r="R5" t="s">
        <v>143</v>
      </c>
    </row>
    <row r="6" spans="1:18" ht="20.25" customHeight="1" x14ac:dyDescent="0.15">
      <c r="B6" s="217"/>
      <c r="C6" s="217"/>
      <c r="D6" s="217" t="s">
        <v>74</v>
      </c>
      <c r="E6" s="217"/>
      <c r="F6" s="78"/>
      <c r="H6" s="259"/>
      <c r="I6" s="259"/>
      <c r="J6" s="259"/>
      <c r="K6" s="259"/>
      <c r="L6" s="259"/>
      <c r="R6" t="s">
        <v>292</v>
      </c>
    </row>
    <row r="7" spans="1:18" ht="20.25" customHeight="1" x14ac:dyDescent="0.15">
      <c r="B7" s="217"/>
      <c r="C7" s="217"/>
      <c r="D7" s="222" t="s">
        <v>75</v>
      </c>
      <c r="E7" s="222"/>
      <c r="F7" s="143"/>
      <c r="H7" s="259"/>
      <c r="I7" s="259"/>
      <c r="J7" s="259"/>
      <c r="K7" s="259"/>
      <c r="L7" s="259"/>
      <c r="R7" t="s">
        <v>293</v>
      </c>
    </row>
    <row r="8" spans="1:18" ht="35.25" customHeight="1" x14ac:dyDescent="0.15">
      <c r="B8" s="223" t="s">
        <v>79</v>
      </c>
      <c r="C8" s="223"/>
      <c r="D8" s="266"/>
      <c r="E8" s="266"/>
      <c r="F8" s="266"/>
      <c r="G8" s="266"/>
      <c r="H8" s="266"/>
    </row>
    <row r="9" spans="1:18" ht="22.5" customHeight="1" x14ac:dyDescent="0.15">
      <c r="B9" s="217" t="s">
        <v>24</v>
      </c>
      <c r="C9" s="217"/>
      <c r="D9" s="339" t="s">
        <v>76</v>
      </c>
      <c r="E9" s="339"/>
      <c r="F9" s="80"/>
      <c r="H9" s="259" t="s">
        <v>147</v>
      </c>
      <c r="I9" s="259"/>
      <c r="J9" s="259"/>
      <c r="K9" s="259"/>
      <c r="L9" s="259"/>
    </row>
    <row r="10" spans="1:18" ht="22.5" customHeight="1" x14ac:dyDescent="0.15">
      <c r="B10" s="217"/>
      <c r="C10" s="217"/>
      <c r="D10" s="217" t="s">
        <v>77</v>
      </c>
      <c r="E10" s="217"/>
      <c r="F10" s="78"/>
      <c r="H10" s="259"/>
      <c r="I10" s="259"/>
      <c r="J10" s="259"/>
      <c r="K10" s="259"/>
      <c r="L10" s="259"/>
    </row>
    <row r="11" spans="1:18" ht="22.5" customHeight="1" x14ac:dyDescent="0.15">
      <c r="B11" s="217" t="s">
        <v>78</v>
      </c>
      <c r="C11" s="217"/>
      <c r="D11" s="233" t="s">
        <v>69</v>
      </c>
      <c r="E11" s="332"/>
      <c r="F11" s="353"/>
      <c r="H11" s="221" t="s">
        <v>148</v>
      </c>
      <c r="I11" s="259"/>
      <c r="J11" s="259"/>
      <c r="K11" s="259"/>
      <c r="L11" s="259"/>
    </row>
    <row r="12" spans="1:18" ht="22.5" customHeight="1" x14ac:dyDescent="0.15">
      <c r="B12" s="217"/>
      <c r="C12" s="217"/>
      <c r="D12" s="357"/>
      <c r="E12" s="358"/>
      <c r="F12" s="359"/>
      <c r="H12" s="259"/>
      <c r="I12" s="259"/>
      <c r="J12" s="259"/>
      <c r="K12" s="259"/>
      <c r="L12" s="259"/>
    </row>
    <row r="13" spans="1:18" ht="22.5" customHeight="1" x14ac:dyDescent="0.15">
      <c r="B13" s="222"/>
      <c r="C13" s="222"/>
      <c r="D13" s="222" t="s">
        <v>70</v>
      </c>
      <c r="E13" s="222"/>
      <c r="F13" s="143"/>
      <c r="H13" s="259"/>
      <c r="I13" s="259"/>
      <c r="J13" s="259"/>
      <c r="K13" s="259"/>
      <c r="L13" s="259"/>
    </row>
    <row r="14" spans="1:18" ht="20.100000000000001" customHeight="1" x14ac:dyDescent="0.15">
      <c r="B14" s="223" t="s">
        <v>71</v>
      </c>
      <c r="C14" s="223"/>
      <c r="D14" s="360"/>
      <c r="E14" s="361"/>
      <c r="F14" s="361"/>
      <c r="G14" s="361"/>
      <c r="H14" s="361"/>
      <c r="I14" s="361"/>
      <c r="J14" s="362"/>
    </row>
    <row r="15" spans="1:18" ht="20.100000000000001" customHeight="1" x14ac:dyDescent="0.15">
      <c r="B15" s="223"/>
      <c r="C15" s="223"/>
      <c r="D15" s="363"/>
      <c r="E15" s="364"/>
      <c r="F15" s="364"/>
      <c r="G15" s="364"/>
      <c r="H15" s="364"/>
      <c r="I15" s="364"/>
      <c r="J15" s="365"/>
    </row>
    <row r="16" spans="1:18" ht="27.75" customHeight="1" x14ac:dyDescent="0.15">
      <c r="B16" s="223" t="s">
        <v>151</v>
      </c>
      <c r="C16" s="223"/>
      <c r="D16" s="356" t="s">
        <v>153</v>
      </c>
      <c r="E16" s="356"/>
      <c r="F16" s="356"/>
      <c r="H16" s="221" t="s">
        <v>373</v>
      </c>
      <c r="I16" s="221"/>
      <c r="J16" s="221"/>
      <c r="K16" s="221"/>
      <c r="L16" s="221"/>
    </row>
    <row r="17" spans="2:12" ht="27.75" customHeight="1" x14ac:dyDescent="0.15">
      <c r="B17" s="223" t="s">
        <v>152</v>
      </c>
      <c r="C17" s="223"/>
      <c r="D17" s="232" t="s">
        <v>153</v>
      </c>
      <c r="E17" s="232"/>
      <c r="F17" s="232"/>
      <c r="H17" s="221"/>
      <c r="I17" s="221"/>
      <c r="J17" s="221"/>
      <c r="K17" s="221"/>
      <c r="L17" s="221"/>
    </row>
    <row r="18" spans="2:12" ht="40.5" customHeight="1" x14ac:dyDescent="0.15">
      <c r="B18" s="223" t="s">
        <v>12</v>
      </c>
      <c r="C18" s="223"/>
      <c r="D18" s="266"/>
      <c r="E18" s="266"/>
      <c r="F18" s="266"/>
      <c r="G18" s="220" t="s">
        <v>374</v>
      </c>
      <c r="H18" s="221"/>
      <c r="I18" s="221"/>
      <c r="J18" s="221"/>
      <c r="K18" s="221"/>
      <c r="L18" s="221"/>
    </row>
    <row r="19" spans="2:12" ht="33" customHeight="1" x14ac:dyDescent="0.15">
      <c r="B19" s="222" t="s">
        <v>13</v>
      </c>
      <c r="C19" s="222"/>
      <c r="D19" s="353" t="s">
        <v>144</v>
      </c>
      <c r="E19" s="353"/>
      <c r="F19" s="353"/>
      <c r="G19" s="220" t="s">
        <v>209</v>
      </c>
      <c r="H19" s="221"/>
      <c r="I19" s="221"/>
      <c r="J19" s="221"/>
      <c r="K19" s="221"/>
      <c r="L19" s="221"/>
    </row>
    <row r="20" spans="2:12" ht="24" customHeight="1" x14ac:dyDescent="0.15">
      <c r="B20" s="217" t="s">
        <v>14</v>
      </c>
      <c r="C20" s="217"/>
      <c r="D20" s="266"/>
      <c r="E20" s="266"/>
      <c r="F20" s="266"/>
      <c r="G20" s="266"/>
      <c r="H20" s="266"/>
      <c r="I20" s="266"/>
      <c r="J20" s="266"/>
    </row>
    <row r="21" spans="2:12" ht="24" customHeight="1" x14ac:dyDescent="0.15">
      <c r="B21" s="217"/>
      <c r="C21" s="217"/>
      <c r="D21" s="266"/>
      <c r="E21" s="266"/>
      <c r="F21" s="266"/>
      <c r="G21" s="266"/>
      <c r="H21" s="266"/>
      <c r="I21" s="266"/>
      <c r="J21" s="266"/>
    </row>
  </sheetData>
  <mergeCells count="33">
    <mergeCell ref="D17:F17"/>
    <mergeCell ref="D18:F18"/>
    <mergeCell ref="D11:E12"/>
    <mergeCell ref="F11:F12"/>
    <mergeCell ref="D14:J15"/>
    <mergeCell ref="H16:L17"/>
    <mergeCell ref="D9:E9"/>
    <mergeCell ref="D13:E13"/>
    <mergeCell ref="H9:L10"/>
    <mergeCell ref="H11:L13"/>
    <mergeCell ref="D16:F16"/>
    <mergeCell ref="G2:H2"/>
    <mergeCell ref="I2:L2"/>
    <mergeCell ref="D5:E5"/>
    <mergeCell ref="D7:E7"/>
    <mergeCell ref="H5:L7"/>
    <mergeCell ref="D6:E6"/>
    <mergeCell ref="D20:J21"/>
    <mergeCell ref="G18:L18"/>
    <mergeCell ref="B20:C21"/>
    <mergeCell ref="B5:C7"/>
    <mergeCell ref="B9:C10"/>
    <mergeCell ref="B11:C13"/>
    <mergeCell ref="B19:C19"/>
    <mergeCell ref="B8:C8"/>
    <mergeCell ref="B18:C18"/>
    <mergeCell ref="B17:C17"/>
    <mergeCell ref="B16:C16"/>
    <mergeCell ref="B14:C15"/>
    <mergeCell ref="D19:F19"/>
    <mergeCell ref="G19:L19"/>
    <mergeCell ref="D8:H8"/>
    <mergeCell ref="D10:E10"/>
  </mergeCells>
  <phoneticPr fontId="1"/>
  <dataValidations count="2">
    <dataValidation type="list" allowBlank="1" showInputMessage="1" showErrorMessage="1" sqref="F5:F7 F9:F11 F13" xr:uid="{9729CE65-05CE-4144-8267-15B7334DF04B}">
      <formula1>$R$5</formula1>
    </dataValidation>
    <dataValidation type="list" allowBlank="1" showInputMessage="1" showErrorMessage="1" sqref="D19:F19" xr:uid="{5CC94524-F0CC-446F-B39E-30C8CBA63B1B}">
      <formula1>$R$6:$R$7</formula1>
    </dataValidation>
  </dataValidations>
  <pageMargins left="0.7" right="0.7" top="0.75" bottom="0.75" header="0.3" footer="0.3"/>
  <pageSetup paperSize="9" scale="72" orientation="portrait" r:id="rId1"/>
  <colBreaks count="1" manualBreakCount="1">
    <brk id="1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D5940-195E-4AAF-B7AE-BFA710022904}">
  <sheetPr codeName="Sheet10"/>
  <dimension ref="A1:W25"/>
  <sheetViews>
    <sheetView view="pageBreakPreview" topLeftCell="A13" zoomScale="115" zoomScaleNormal="100" zoomScaleSheetLayoutView="115" workbookViewId="0">
      <selection activeCell="B33" sqref="B33"/>
    </sheetView>
  </sheetViews>
  <sheetFormatPr defaultRowHeight="13.5" x14ac:dyDescent="0.15"/>
  <cols>
    <col min="1" max="1" width="3.625" customWidth="1"/>
    <col min="2" max="2" width="23.625" customWidth="1"/>
  </cols>
  <sheetData>
    <row r="1" spans="1:12" ht="39.950000000000003" customHeight="1" x14ac:dyDescent="0.15">
      <c r="A1" s="366" t="s">
        <v>174</v>
      </c>
      <c r="B1" s="366"/>
      <c r="C1" s="366"/>
      <c r="D1" s="366"/>
      <c r="E1" s="366"/>
      <c r="F1" s="366"/>
      <c r="G1" s="366"/>
      <c r="H1" s="366"/>
      <c r="I1" s="366"/>
      <c r="J1" s="366"/>
      <c r="K1" s="366"/>
      <c r="L1" s="366"/>
    </row>
    <row r="2" spans="1:12" ht="30" customHeight="1" x14ac:dyDescent="0.15">
      <c r="A2" s="29"/>
      <c r="B2" s="17"/>
      <c r="C2" s="17"/>
      <c r="D2" s="17"/>
      <c r="E2" s="17"/>
      <c r="F2" s="17"/>
      <c r="G2" s="204" t="s">
        <v>264</v>
      </c>
      <c r="H2" s="204"/>
      <c r="I2" s="204">
        <f>'5－10－1会社別見積書一覧'!H12</f>
        <v>0</v>
      </c>
      <c r="J2" s="204"/>
      <c r="K2" s="204"/>
      <c r="L2" s="204"/>
    </row>
    <row r="3" spans="1:12" ht="37.5" customHeight="1" x14ac:dyDescent="0.15">
      <c r="A3" s="221" t="s">
        <v>247</v>
      </c>
      <c r="B3" s="221"/>
      <c r="C3" s="221"/>
      <c r="D3" s="221"/>
      <c r="E3" s="221"/>
      <c r="F3" s="221"/>
      <c r="G3" s="221"/>
      <c r="H3" s="221"/>
      <c r="I3" s="221"/>
      <c r="J3" s="221"/>
      <c r="K3" s="221"/>
      <c r="L3" s="221"/>
    </row>
    <row r="4" spans="1:12" ht="32.25" customHeight="1" x14ac:dyDescent="0.15">
      <c r="A4" s="259" t="s">
        <v>248</v>
      </c>
      <c r="B4" s="259"/>
      <c r="C4" s="259"/>
      <c r="D4" s="259"/>
      <c r="E4" s="259"/>
      <c r="F4" s="259"/>
      <c r="G4" s="259"/>
      <c r="H4" s="259"/>
      <c r="I4" s="259"/>
      <c r="J4" s="259"/>
      <c r="K4" s="259"/>
      <c r="L4" s="259"/>
    </row>
    <row r="5" spans="1:12" ht="32.25" customHeight="1" x14ac:dyDescent="0.15">
      <c r="B5" s="1" t="s">
        <v>0</v>
      </c>
    </row>
    <row r="6" spans="1:12" ht="32.25" customHeight="1" x14ac:dyDescent="0.15">
      <c r="B6" s="217" t="s">
        <v>56</v>
      </c>
      <c r="C6" s="217"/>
      <c r="D6" s="266"/>
      <c r="E6" s="266"/>
      <c r="F6" s="266"/>
      <c r="G6" s="220" t="s">
        <v>375</v>
      </c>
      <c r="H6" s="221"/>
      <c r="I6" s="221"/>
      <c r="J6" s="221"/>
      <c r="K6" s="221"/>
      <c r="L6" s="221"/>
    </row>
    <row r="7" spans="1:12" ht="32.25" customHeight="1" x14ac:dyDescent="0.15">
      <c r="B7" s="217" t="s">
        <v>80</v>
      </c>
      <c r="C7" s="217"/>
      <c r="D7" s="266"/>
      <c r="E7" s="266"/>
      <c r="F7" s="266"/>
      <c r="G7" s="220" t="s">
        <v>376</v>
      </c>
      <c r="H7" s="221"/>
      <c r="I7" s="221"/>
      <c r="J7" s="221"/>
      <c r="K7" s="221"/>
      <c r="L7" s="221"/>
    </row>
    <row r="8" spans="1:12" ht="32.25" customHeight="1" x14ac:dyDescent="0.15">
      <c r="B8" s="217" t="s">
        <v>12</v>
      </c>
      <c r="C8" s="217"/>
      <c r="D8" s="266"/>
      <c r="E8" s="266"/>
      <c r="F8" s="266"/>
      <c r="G8" s="220" t="s">
        <v>377</v>
      </c>
      <c r="H8" s="221"/>
      <c r="I8" s="221"/>
      <c r="J8" s="221"/>
      <c r="K8" s="221"/>
      <c r="L8" s="221"/>
    </row>
    <row r="9" spans="1:12" ht="32.25" customHeight="1" x14ac:dyDescent="0.15">
      <c r="B9" s="217" t="s">
        <v>58</v>
      </c>
      <c r="C9" s="217"/>
      <c r="D9" s="266"/>
      <c r="E9" s="266"/>
      <c r="F9" s="266"/>
      <c r="G9" s="220" t="s">
        <v>378</v>
      </c>
      <c r="H9" s="221"/>
      <c r="I9" s="221"/>
      <c r="J9" s="221"/>
      <c r="K9" s="221"/>
      <c r="L9" s="221"/>
    </row>
    <row r="10" spans="1:12" ht="32.25" customHeight="1" x14ac:dyDescent="0.15">
      <c r="B10" s="217" t="s">
        <v>81</v>
      </c>
      <c r="C10" s="217"/>
      <c r="D10" s="266"/>
      <c r="E10" s="266"/>
      <c r="F10" s="266"/>
      <c r="G10" s="220" t="s">
        <v>379</v>
      </c>
      <c r="H10" s="221"/>
      <c r="I10" s="221"/>
      <c r="J10" s="221"/>
      <c r="K10" s="221"/>
      <c r="L10" s="221"/>
    </row>
    <row r="11" spans="1:12" ht="39" customHeight="1" x14ac:dyDescent="0.15">
      <c r="B11" s="222" t="s">
        <v>13</v>
      </c>
      <c r="C11" s="222"/>
      <c r="D11" s="266" t="s">
        <v>144</v>
      </c>
      <c r="E11" s="266"/>
      <c r="F11" s="266"/>
      <c r="G11" s="221" t="s">
        <v>208</v>
      </c>
      <c r="H11" s="221"/>
      <c r="I11" s="221"/>
      <c r="J11" s="221"/>
      <c r="K11" s="221"/>
      <c r="L11" s="221"/>
    </row>
    <row r="12" spans="1:12" ht="22.5" customHeight="1" x14ac:dyDescent="0.15">
      <c r="B12" s="217" t="s">
        <v>14</v>
      </c>
      <c r="C12" s="217"/>
      <c r="D12" s="266"/>
      <c r="E12" s="266"/>
      <c r="F12" s="266"/>
      <c r="G12" s="266"/>
      <c r="H12" s="266"/>
      <c r="I12" s="266"/>
      <c r="J12" s="266"/>
    </row>
    <row r="13" spans="1:12" ht="22.5" customHeight="1" x14ac:dyDescent="0.15">
      <c r="B13" s="217"/>
      <c r="C13" s="217"/>
      <c r="D13" s="266"/>
      <c r="E13" s="266"/>
      <c r="F13" s="266"/>
      <c r="G13" s="266"/>
      <c r="H13" s="266"/>
      <c r="I13" s="266"/>
      <c r="J13" s="266"/>
    </row>
    <row r="24" spans="23:23" x14ac:dyDescent="0.15">
      <c r="W24" t="s">
        <v>292</v>
      </c>
    </row>
    <row r="25" spans="23:23" x14ac:dyDescent="0.15">
      <c r="W25" t="s">
        <v>293</v>
      </c>
    </row>
  </sheetData>
  <mergeCells count="25">
    <mergeCell ref="A1:L1"/>
    <mergeCell ref="D10:F10"/>
    <mergeCell ref="D9:F9"/>
    <mergeCell ref="D8:F8"/>
    <mergeCell ref="D7:F7"/>
    <mergeCell ref="D6:F6"/>
    <mergeCell ref="B8:C8"/>
    <mergeCell ref="B7:C7"/>
    <mergeCell ref="B6:C6"/>
    <mergeCell ref="G2:H2"/>
    <mergeCell ref="I2:L2"/>
    <mergeCell ref="G10:L10"/>
    <mergeCell ref="G9:L9"/>
    <mergeCell ref="G8:L8"/>
    <mergeCell ref="G7:L7"/>
    <mergeCell ref="G6:L6"/>
    <mergeCell ref="A4:L4"/>
    <mergeCell ref="A3:L3"/>
    <mergeCell ref="B12:C13"/>
    <mergeCell ref="D12:J13"/>
    <mergeCell ref="B11:C11"/>
    <mergeCell ref="B10:C10"/>
    <mergeCell ref="B9:C9"/>
    <mergeCell ref="G11:L11"/>
    <mergeCell ref="D11:F11"/>
  </mergeCells>
  <phoneticPr fontId="1"/>
  <dataValidations count="1">
    <dataValidation type="list" allowBlank="1" showInputMessage="1" showErrorMessage="1" sqref="D11:F11" xr:uid="{F4D8C937-BC7D-423B-A1D3-F03753DDD083}">
      <formula1>$W$24:$W$25</formula1>
    </dataValidation>
  </dataValidations>
  <pageMargins left="0.7" right="0.7" top="0.75" bottom="0.75" header="0.3" footer="0.3"/>
  <pageSetup paperSize="9" scale="7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D5414-7517-46E1-83A1-F7A5B0DD6720}">
  <sheetPr codeName="Sheet11"/>
  <dimension ref="A1:T31"/>
  <sheetViews>
    <sheetView view="pageBreakPreview" topLeftCell="A8" zoomScaleNormal="100" zoomScaleSheetLayoutView="100" workbookViewId="0"/>
  </sheetViews>
  <sheetFormatPr defaultRowHeight="13.5" x14ac:dyDescent="0.15"/>
  <cols>
    <col min="1" max="1" width="3.625" customWidth="1"/>
    <col min="2" max="2" width="23.625" customWidth="1"/>
  </cols>
  <sheetData>
    <row r="1" spans="1:12" ht="39.950000000000003" customHeight="1" x14ac:dyDescent="0.15">
      <c r="A1" s="26" t="s">
        <v>175</v>
      </c>
      <c r="B1" s="8"/>
      <c r="C1" s="8"/>
      <c r="D1" s="8"/>
      <c r="E1" s="8"/>
      <c r="F1" s="8"/>
      <c r="G1" s="8"/>
      <c r="H1" s="8"/>
      <c r="I1" s="8"/>
      <c r="J1" s="8"/>
      <c r="K1" s="8"/>
      <c r="L1" s="8"/>
    </row>
    <row r="2" spans="1:12" ht="30" customHeight="1" x14ac:dyDescent="0.15">
      <c r="A2" s="29"/>
      <c r="B2" s="17"/>
      <c r="C2" s="17"/>
      <c r="D2" s="17"/>
      <c r="E2" s="17"/>
      <c r="F2" s="17"/>
      <c r="G2" s="204" t="s">
        <v>264</v>
      </c>
      <c r="H2" s="204"/>
      <c r="I2" s="204">
        <f>'5－10－1会社別見積書一覧'!H12</f>
        <v>0</v>
      </c>
      <c r="J2" s="204"/>
      <c r="K2" s="204"/>
      <c r="L2" s="204"/>
    </row>
    <row r="3" spans="1:12" ht="30" customHeight="1" x14ac:dyDescent="0.15">
      <c r="A3" t="s">
        <v>249</v>
      </c>
    </row>
    <row r="4" spans="1:12" ht="30" customHeight="1" x14ac:dyDescent="0.15">
      <c r="A4" t="s">
        <v>250</v>
      </c>
    </row>
    <row r="5" spans="1:12" ht="30" customHeight="1" x14ac:dyDescent="0.15">
      <c r="B5" s="1" t="s">
        <v>0</v>
      </c>
    </row>
    <row r="6" spans="1:12" ht="30" customHeight="1" x14ac:dyDescent="0.15">
      <c r="B6" s="217" t="s">
        <v>56</v>
      </c>
      <c r="C6" s="217"/>
      <c r="D6" s="266"/>
      <c r="E6" s="266"/>
      <c r="F6" s="266"/>
      <c r="G6" s="220" t="s">
        <v>381</v>
      </c>
      <c r="H6" s="221"/>
      <c r="I6" s="221"/>
      <c r="J6" s="221"/>
      <c r="K6" s="221"/>
      <c r="L6" s="221"/>
    </row>
    <row r="7" spans="1:12" ht="30" customHeight="1" x14ac:dyDescent="0.15">
      <c r="B7" s="217" t="s">
        <v>80</v>
      </c>
      <c r="C7" s="217"/>
      <c r="D7" s="266"/>
      <c r="E7" s="266"/>
      <c r="F7" s="266"/>
      <c r="G7" s="220" t="s">
        <v>382</v>
      </c>
      <c r="H7" s="221"/>
      <c r="I7" s="221"/>
      <c r="J7" s="221"/>
      <c r="K7" s="221"/>
      <c r="L7" s="221"/>
    </row>
    <row r="8" spans="1:12" ht="30" customHeight="1" x14ac:dyDescent="0.15">
      <c r="B8" s="217" t="s">
        <v>12</v>
      </c>
      <c r="C8" s="217"/>
      <c r="D8" s="266"/>
      <c r="E8" s="266"/>
      <c r="F8" s="266"/>
      <c r="G8" s="220" t="s">
        <v>377</v>
      </c>
      <c r="H8" s="221"/>
      <c r="I8" s="221"/>
      <c r="J8" s="221"/>
      <c r="K8" s="221"/>
      <c r="L8" s="221"/>
    </row>
    <row r="9" spans="1:12" ht="30" customHeight="1" x14ac:dyDescent="0.15">
      <c r="B9" s="217" t="s">
        <v>58</v>
      </c>
      <c r="C9" s="217"/>
      <c r="D9" s="266"/>
      <c r="E9" s="266"/>
      <c r="F9" s="266"/>
      <c r="G9" s="220" t="s">
        <v>378</v>
      </c>
      <c r="H9" s="221"/>
      <c r="I9" s="221"/>
      <c r="J9" s="221"/>
      <c r="K9" s="221"/>
      <c r="L9" s="221"/>
    </row>
    <row r="10" spans="1:12" ht="30" customHeight="1" x14ac:dyDescent="0.15">
      <c r="B10" s="217" t="s">
        <v>81</v>
      </c>
      <c r="C10" s="217"/>
      <c r="D10" s="266"/>
      <c r="E10" s="266"/>
      <c r="F10" s="266"/>
      <c r="G10" s="220" t="s">
        <v>380</v>
      </c>
      <c r="H10" s="221"/>
      <c r="I10" s="221"/>
      <c r="J10" s="221"/>
      <c r="K10" s="221"/>
      <c r="L10" s="221"/>
    </row>
    <row r="11" spans="1:12" ht="30" customHeight="1" x14ac:dyDescent="0.15">
      <c r="B11" s="222" t="s">
        <v>13</v>
      </c>
      <c r="C11" s="222"/>
      <c r="D11" s="266" t="s">
        <v>144</v>
      </c>
      <c r="E11" s="266"/>
      <c r="F11" s="266"/>
      <c r="G11" s="220" t="s">
        <v>251</v>
      </c>
      <c r="H11" s="221"/>
      <c r="I11" s="221"/>
      <c r="J11" s="221"/>
      <c r="K11" s="221"/>
      <c r="L11" s="221"/>
    </row>
    <row r="12" spans="1:12" ht="30" customHeight="1" x14ac:dyDescent="0.15">
      <c r="B12" s="217" t="s">
        <v>14</v>
      </c>
      <c r="C12" s="217"/>
      <c r="D12" s="266"/>
      <c r="E12" s="266"/>
      <c r="F12" s="266"/>
      <c r="G12" s="266"/>
      <c r="H12" s="266"/>
      <c r="I12" s="266"/>
      <c r="J12" s="266"/>
    </row>
    <row r="13" spans="1:12" ht="30" customHeight="1" x14ac:dyDescent="0.15">
      <c r="B13" s="217"/>
      <c r="C13" s="217"/>
      <c r="D13" s="266"/>
      <c r="E13" s="266"/>
      <c r="F13" s="266"/>
      <c r="G13" s="266"/>
      <c r="H13" s="266"/>
      <c r="I13" s="266"/>
      <c r="J13" s="266"/>
    </row>
    <row r="30" spans="20:20" x14ac:dyDescent="0.15">
      <c r="T30" t="s">
        <v>294</v>
      </c>
    </row>
    <row r="31" spans="20:20" x14ac:dyDescent="0.15">
      <c r="T31" t="s">
        <v>295</v>
      </c>
    </row>
  </sheetData>
  <mergeCells count="22">
    <mergeCell ref="B10:C10"/>
    <mergeCell ref="G2:H2"/>
    <mergeCell ref="I2:L2"/>
    <mergeCell ref="D7:F7"/>
    <mergeCell ref="D6:F6"/>
    <mergeCell ref="D8:F8"/>
    <mergeCell ref="D11:F11"/>
    <mergeCell ref="G10:L10"/>
    <mergeCell ref="B12:C13"/>
    <mergeCell ref="D12:J13"/>
    <mergeCell ref="G6:L6"/>
    <mergeCell ref="D9:F9"/>
    <mergeCell ref="B11:C11"/>
    <mergeCell ref="G7:L7"/>
    <mergeCell ref="B6:C6"/>
    <mergeCell ref="B7:C7"/>
    <mergeCell ref="B8:C8"/>
    <mergeCell ref="B9:C9"/>
    <mergeCell ref="G11:L11"/>
    <mergeCell ref="D10:F10"/>
    <mergeCell ref="G9:L9"/>
    <mergeCell ref="G8:L8"/>
  </mergeCells>
  <phoneticPr fontId="1"/>
  <dataValidations count="1">
    <dataValidation type="list" allowBlank="1" showInputMessage="1" showErrorMessage="1" sqref="D11:F11" xr:uid="{173E2662-E3E8-44D1-8290-6B7F53F18A98}">
      <formula1>$T$30:$T$31</formula1>
    </dataValidation>
  </dataValidations>
  <pageMargins left="0.7" right="0.7" top="0.75" bottom="0.75" header="0.3" footer="0.3"/>
  <pageSetup paperSize="9" scale="7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82B38-0033-413D-ABFF-B2CC78189165}">
  <sheetPr codeName="Sheet12"/>
  <dimension ref="A1:W29"/>
  <sheetViews>
    <sheetView view="pageBreakPreview" topLeftCell="A11" zoomScale="115" zoomScaleNormal="100" zoomScaleSheetLayoutView="115" workbookViewId="0"/>
  </sheetViews>
  <sheetFormatPr defaultRowHeight="13.5" x14ac:dyDescent="0.15"/>
  <cols>
    <col min="1" max="1" width="3.625" customWidth="1"/>
    <col min="2" max="2" width="23.625" customWidth="1"/>
  </cols>
  <sheetData>
    <row r="1" spans="1:12" ht="39.950000000000003" customHeight="1" x14ac:dyDescent="0.15">
      <c r="A1" s="26" t="s">
        <v>176</v>
      </c>
      <c r="B1" s="8"/>
      <c r="C1" s="8"/>
      <c r="D1" s="8"/>
      <c r="E1" s="8"/>
      <c r="F1" s="8"/>
      <c r="G1" s="8"/>
      <c r="H1" s="8"/>
      <c r="I1" s="8"/>
      <c r="J1" s="8"/>
      <c r="K1" s="8"/>
      <c r="L1" s="8"/>
    </row>
    <row r="2" spans="1:12" ht="30" customHeight="1" x14ac:dyDescent="0.15">
      <c r="A2" s="29"/>
      <c r="B2" s="17"/>
      <c r="C2" s="17"/>
      <c r="D2" s="17"/>
      <c r="E2" s="17"/>
      <c r="F2" s="17"/>
      <c r="G2" s="204" t="s">
        <v>264</v>
      </c>
      <c r="H2" s="204"/>
      <c r="I2" s="204">
        <f>'5－10－1会社別見積書一覧'!H12</f>
        <v>0</v>
      </c>
      <c r="J2" s="204"/>
      <c r="K2" s="204"/>
      <c r="L2" s="204"/>
    </row>
    <row r="3" spans="1:12" ht="30" customHeight="1" x14ac:dyDescent="0.15">
      <c r="A3" t="s">
        <v>252</v>
      </c>
    </row>
    <row r="4" spans="1:12" ht="30" customHeight="1" x14ac:dyDescent="0.15">
      <c r="A4" t="s">
        <v>253</v>
      </c>
    </row>
    <row r="5" spans="1:12" ht="30" customHeight="1" x14ac:dyDescent="0.15">
      <c r="B5" s="1" t="s">
        <v>0</v>
      </c>
    </row>
    <row r="6" spans="1:12" ht="30" customHeight="1" x14ac:dyDescent="0.15">
      <c r="B6" s="217" t="s">
        <v>56</v>
      </c>
      <c r="C6" s="217"/>
      <c r="D6" s="266"/>
      <c r="E6" s="266"/>
      <c r="F6" s="266"/>
      <c r="G6" s="220" t="s">
        <v>383</v>
      </c>
      <c r="H6" s="221"/>
      <c r="I6" s="221"/>
      <c r="J6" s="221"/>
      <c r="K6" s="221"/>
      <c r="L6" s="221"/>
    </row>
    <row r="7" spans="1:12" ht="30" customHeight="1" x14ac:dyDescent="0.15">
      <c r="B7" s="217" t="s">
        <v>80</v>
      </c>
      <c r="C7" s="217"/>
      <c r="D7" s="266"/>
      <c r="E7" s="266"/>
      <c r="F7" s="266"/>
      <c r="G7" s="220" t="s">
        <v>384</v>
      </c>
      <c r="H7" s="221"/>
      <c r="I7" s="221"/>
      <c r="J7" s="221"/>
      <c r="K7" s="221"/>
      <c r="L7" s="221"/>
    </row>
    <row r="8" spans="1:12" ht="30" customHeight="1" x14ac:dyDescent="0.15">
      <c r="B8" s="217" t="s">
        <v>12</v>
      </c>
      <c r="C8" s="217"/>
      <c r="D8" s="266"/>
      <c r="E8" s="266"/>
      <c r="F8" s="266"/>
      <c r="G8" s="220" t="s">
        <v>377</v>
      </c>
      <c r="H8" s="221"/>
      <c r="I8" s="221"/>
      <c r="J8" s="221"/>
      <c r="K8" s="221"/>
      <c r="L8" s="221"/>
    </row>
    <row r="9" spans="1:12" ht="30" customHeight="1" x14ac:dyDescent="0.15">
      <c r="B9" s="217" t="s">
        <v>58</v>
      </c>
      <c r="C9" s="217"/>
      <c r="D9" s="266"/>
      <c r="E9" s="266"/>
      <c r="F9" s="266"/>
      <c r="G9" s="220" t="s">
        <v>378</v>
      </c>
      <c r="H9" s="221"/>
      <c r="I9" s="221"/>
      <c r="J9" s="221"/>
      <c r="K9" s="221"/>
      <c r="L9" s="221"/>
    </row>
    <row r="10" spans="1:12" ht="30" customHeight="1" x14ac:dyDescent="0.15">
      <c r="B10" s="217" t="s">
        <v>81</v>
      </c>
      <c r="C10" s="217"/>
      <c r="D10" s="266"/>
      <c r="E10" s="266"/>
      <c r="F10" s="266"/>
      <c r="G10" s="220" t="s">
        <v>385</v>
      </c>
      <c r="H10" s="221"/>
      <c r="I10" s="221"/>
      <c r="J10" s="221"/>
      <c r="K10" s="221"/>
      <c r="L10" s="221"/>
    </row>
    <row r="11" spans="1:12" ht="30" customHeight="1" x14ac:dyDescent="0.15">
      <c r="B11" s="222" t="s">
        <v>13</v>
      </c>
      <c r="C11" s="222"/>
      <c r="D11" s="266" t="s">
        <v>144</v>
      </c>
      <c r="E11" s="266"/>
      <c r="F11" s="266"/>
      <c r="G11" s="220" t="s">
        <v>209</v>
      </c>
      <c r="H11" s="221"/>
      <c r="I11" s="221"/>
      <c r="J11" s="221"/>
      <c r="K11" s="221"/>
      <c r="L11" s="221"/>
    </row>
    <row r="12" spans="1:12" ht="30" customHeight="1" x14ac:dyDescent="0.15">
      <c r="B12" s="217" t="s">
        <v>14</v>
      </c>
      <c r="C12" s="217"/>
      <c r="D12" s="359"/>
      <c r="E12" s="359"/>
      <c r="F12" s="359"/>
      <c r="G12" s="266"/>
      <c r="H12" s="266"/>
      <c r="I12" s="266"/>
      <c r="J12" s="266"/>
    </row>
    <row r="13" spans="1:12" ht="30" customHeight="1" x14ac:dyDescent="0.15">
      <c r="B13" s="217"/>
      <c r="C13" s="217"/>
      <c r="D13" s="266"/>
      <c r="E13" s="266"/>
      <c r="F13" s="266"/>
      <c r="G13" s="266"/>
      <c r="H13" s="266"/>
      <c r="I13" s="266"/>
      <c r="J13" s="266"/>
    </row>
    <row r="28" spans="23:23" x14ac:dyDescent="0.15">
      <c r="W28" t="s">
        <v>294</v>
      </c>
    </row>
    <row r="29" spans="23:23" x14ac:dyDescent="0.15">
      <c r="W29" t="s">
        <v>295</v>
      </c>
    </row>
  </sheetData>
  <mergeCells count="22">
    <mergeCell ref="B11:C11"/>
    <mergeCell ref="B9:C9"/>
    <mergeCell ref="B10:C10"/>
    <mergeCell ref="D6:F6"/>
    <mergeCell ref="B12:C13"/>
    <mergeCell ref="D12:J13"/>
    <mergeCell ref="B6:C6"/>
    <mergeCell ref="B7:C7"/>
    <mergeCell ref="B8:C8"/>
    <mergeCell ref="G10:L10"/>
    <mergeCell ref="G11:L11"/>
    <mergeCell ref="D11:F11"/>
    <mergeCell ref="D10:F10"/>
    <mergeCell ref="G7:L7"/>
    <mergeCell ref="G8:L8"/>
    <mergeCell ref="G6:L6"/>
    <mergeCell ref="G2:H2"/>
    <mergeCell ref="I2:L2"/>
    <mergeCell ref="D9:F9"/>
    <mergeCell ref="D8:F8"/>
    <mergeCell ref="G9:L9"/>
    <mergeCell ref="D7:F7"/>
  </mergeCells>
  <phoneticPr fontId="1"/>
  <dataValidations count="1">
    <dataValidation type="list" allowBlank="1" showInputMessage="1" showErrorMessage="1" sqref="D11:F11" xr:uid="{DF7A728E-87B8-4810-9528-614DF164D0D3}">
      <formula1>$W$28:$W$29</formula1>
    </dataValidation>
  </dataValidations>
  <pageMargins left="0.7" right="0.7" top="0.75" bottom="0.75" header="0.3" footer="0.3"/>
  <pageSetup paperSize="9" scale="7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917AC-2D12-4A91-9E50-6D3E928FC6EC}">
  <sheetPr codeName="Sheet13"/>
  <dimension ref="A1:V33"/>
  <sheetViews>
    <sheetView view="pageBreakPreview" topLeftCell="A11" zoomScale="115" zoomScaleNormal="100" zoomScaleSheetLayoutView="115" workbookViewId="0"/>
  </sheetViews>
  <sheetFormatPr defaultRowHeight="13.5" x14ac:dyDescent="0.15"/>
  <cols>
    <col min="1" max="1" width="3.625" customWidth="1"/>
    <col min="2" max="2" width="23.625" customWidth="1"/>
  </cols>
  <sheetData>
    <row r="1" spans="1:12" ht="39.950000000000003" customHeight="1" x14ac:dyDescent="0.15">
      <c r="A1" s="26" t="s">
        <v>177</v>
      </c>
      <c r="B1" s="8"/>
      <c r="C1" s="8"/>
      <c r="D1" s="8"/>
      <c r="E1" s="8"/>
      <c r="F1" s="8"/>
      <c r="G1" s="8"/>
      <c r="H1" s="8"/>
      <c r="I1" s="8"/>
      <c r="J1" s="8"/>
      <c r="K1" s="8"/>
      <c r="L1" s="8"/>
    </row>
    <row r="2" spans="1:12" ht="30" customHeight="1" x14ac:dyDescent="0.15">
      <c r="A2" s="29"/>
      <c r="B2" s="17"/>
      <c r="C2" s="17"/>
      <c r="D2" s="17"/>
      <c r="E2" s="17"/>
      <c r="F2" s="17"/>
      <c r="G2" s="204" t="s">
        <v>264</v>
      </c>
      <c r="H2" s="204"/>
      <c r="I2" s="204">
        <f>'5－10－1会社別見積書一覧'!H12</f>
        <v>0</v>
      </c>
      <c r="J2" s="204"/>
      <c r="K2" s="204"/>
      <c r="L2" s="204"/>
    </row>
    <row r="3" spans="1:12" ht="30" customHeight="1" x14ac:dyDescent="0.15">
      <c r="A3" t="s">
        <v>254</v>
      </c>
    </row>
    <row r="4" spans="1:12" ht="30" customHeight="1" x14ac:dyDescent="0.15">
      <c r="A4" t="s">
        <v>255</v>
      </c>
    </row>
    <row r="5" spans="1:12" ht="30" customHeight="1" x14ac:dyDescent="0.15">
      <c r="B5" s="1" t="s">
        <v>0</v>
      </c>
    </row>
    <row r="6" spans="1:12" ht="30" customHeight="1" x14ac:dyDescent="0.15">
      <c r="B6" s="217" t="s">
        <v>56</v>
      </c>
      <c r="C6" s="217"/>
      <c r="D6" s="266"/>
      <c r="E6" s="266"/>
      <c r="F6" s="266"/>
      <c r="G6" s="220" t="s">
        <v>386</v>
      </c>
      <c r="H6" s="221"/>
      <c r="I6" s="221"/>
      <c r="J6" s="221"/>
      <c r="K6" s="221"/>
      <c r="L6" s="221"/>
    </row>
    <row r="7" spans="1:12" ht="30" customHeight="1" x14ac:dyDescent="0.15">
      <c r="B7" s="217" t="s">
        <v>80</v>
      </c>
      <c r="C7" s="217"/>
      <c r="D7" s="266"/>
      <c r="E7" s="266"/>
      <c r="F7" s="266"/>
      <c r="G7" s="220" t="s">
        <v>387</v>
      </c>
      <c r="H7" s="221"/>
      <c r="I7" s="221"/>
      <c r="J7" s="221"/>
      <c r="K7" s="221"/>
      <c r="L7" s="221"/>
    </row>
    <row r="8" spans="1:12" ht="30" customHeight="1" x14ac:dyDescent="0.15">
      <c r="B8" s="217" t="s">
        <v>12</v>
      </c>
      <c r="C8" s="217"/>
      <c r="D8" s="266"/>
      <c r="E8" s="266"/>
      <c r="F8" s="266"/>
      <c r="G8" s="220" t="s">
        <v>377</v>
      </c>
      <c r="H8" s="221"/>
      <c r="I8" s="221"/>
      <c r="J8" s="221"/>
      <c r="K8" s="221"/>
      <c r="L8" s="221"/>
    </row>
    <row r="9" spans="1:12" ht="30" customHeight="1" x14ac:dyDescent="0.15">
      <c r="B9" s="217" t="s">
        <v>58</v>
      </c>
      <c r="C9" s="217"/>
      <c r="D9" s="266"/>
      <c r="E9" s="266"/>
      <c r="F9" s="266"/>
      <c r="G9" s="220" t="s">
        <v>378</v>
      </c>
      <c r="H9" s="221"/>
      <c r="I9" s="221"/>
      <c r="J9" s="221"/>
      <c r="K9" s="221"/>
      <c r="L9" s="221"/>
    </row>
    <row r="10" spans="1:12" ht="30" customHeight="1" x14ac:dyDescent="0.15">
      <c r="B10" s="222" t="s">
        <v>13</v>
      </c>
      <c r="C10" s="222"/>
      <c r="D10" s="266" t="s">
        <v>144</v>
      </c>
      <c r="E10" s="266"/>
      <c r="F10" s="266"/>
      <c r="G10" s="220" t="s">
        <v>209</v>
      </c>
      <c r="H10" s="221"/>
      <c r="I10" s="221"/>
      <c r="J10" s="221"/>
      <c r="K10" s="221"/>
      <c r="L10" s="221"/>
    </row>
    <row r="11" spans="1:12" ht="30" customHeight="1" x14ac:dyDescent="0.15">
      <c r="B11" s="217" t="s">
        <v>14</v>
      </c>
      <c r="C11" s="217"/>
      <c r="D11" s="266"/>
      <c r="E11" s="266"/>
      <c r="F11" s="266"/>
      <c r="G11" s="266"/>
      <c r="H11" s="266"/>
      <c r="I11" s="266"/>
      <c r="J11" s="266"/>
    </row>
    <row r="12" spans="1:12" ht="30" customHeight="1" x14ac:dyDescent="0.15">
      <c r="B12" s="217"/>
      <c r="C12" s="217"/>
      <c r="D12" s="266"/>
      <c r="E12" s="266"/>
      <c r="F12" s="266"/>
      <c r="G12" s="266"/>
      <c r="H12" s="266"/>
      <c r="I12" s="266"/>
      <c r="J12" s="266"/>
    </row>
    <row r="32" spans="22:22" x14ac:dyDescent="0.15">
      <c r="V32" t="s">
        <v>294</v>
      </c>
    </row>
    <row r="33" spans="22:22" x14ac:dyDescent="0.15">
      <c r="V33" t="s">
        <v>295</v>
      </c>
    </row>
  </sheetData>
  <mergeCells count="19">
    <mergeCell ref="G6:L6"/>
    <mergeCell ref="G2:H2"/>
    <mergeCell ref="I2:L2"/>
    <mergeCell ref="B11:C12"/>
    <mergeCell ref="D11:J12"/>
    <mergeCell ref="B6:C6"/>
    <mergeCell ref="B7:C7"/>
    <mergeCell ref="B8:C8"/>
    <mergeCell ref="B9:C9"/>
    <mergeCell ref="D9:F9"/>
    <mergeCell ref="D8:F8"/>
    <mergeCell ref="D7:F7"/>
    <mergeCell ref="D6:F6"/>
    <mergeCell ref="D10:F10"/>
    <mergeCell ref="G10:L10"/>
    <mergeCell ref="B10:C10"/>
    <mergeCell ref="G9:L9"/>
    <mergeCell ref="G8:L8"/>
    <mergeCell ref="G7:L7"/>
  </mergeCells>
  <phoneticPr fontId="1"/>
  <dataValidations count="1">
    <dataValidation type="list" allowBlank="1" showInputMessage="1" showErrorMessage="1" sqref="D10:F10" xr:uid="{94A61E57-2829-4BD9-9AA3-186B68BE92A1}">
      <formula1>$V$32:$V$33</formula1>
    </dataValidation>
  </dataValidations>
  <pageMargins left="0.7" right="0.7" top="0.75" bottom="0.75" header="0.3" footer="0.3"/>
  <pageSetup paperSize="9" scale="7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7F04B-3F1E-4F08-82F8-3C632DA2618C}">
  <sheetPr codeName="Sheet14"/>
  <dimension ref="A1:L5"/>
  <sheetViews>
    <sheetView view="pageBreakPreview" zoomScaleNormal="100" zoomScaleSheetLayoutView="100" workbookViewId="0">
      <selection activeCell="B5" sqref="B5:L5"/>
    </sheetView>
  </sheetViews>
  <sheetFormatPr defaultRowHeight="13.5" x14ac:dyDescent="0.15"/>
  <cols>
    <col min="1" max="1" width="3.625" customWidth="1"/>
    <col min="2" max="2" width="23.625" customWidth="1"/>
  </cols>
  <sheetData>
    <row r="1" spans="1:12" ht="39.950000000000003" customHeight="1" x14ac:dyDescent="0.15">
      <c r="A1" s="26" t="s">
        <v>286</v>
      </c>
      <c r="B1" s="8"/>
      <c r="C1" s="8"/>
      <c r="D1" s="8"/>
      <c r="E1" s="8"/>
      <c r="F1" s="8"/>
      <c r="G1" s="8"/>
      <c r="H1" s="8"/>
      <c r="I1" s="8"/>
      <c r="J1" s="8"/>
      <c r="K1" s="8"/>
      <c r="L1" s="8"/>
    </row>
    <row r="2" spans="1:12" ht="30" customHeight="1" x14ac:dyDescent="0.15">
      <c r="A2" s="29"/>
      <c r="B2" s="17"/>
      <c r="C2" s="17"/>
      <c r="D2" s="17"/>
      <c r="E2" s="17"/>
      <c r="F2" s="17"/>
      <c r="G2" s="204" t="s">
        <v>264</v>
      </c>
      <c r="H2" s="204"/>
      <c r="I2" s="204">
        <f>'5－10－1会社別見積書一覧'!H12</f>
        <v>0</v>
      </c>
      <c r="J2" s="204"/>
      <c r="K2" s="204"/>
      <c r="L2" s="204"/>
    </row>
    <row r="3" spans="1:12" ht="30" customHeight="1" x14ac:dyDescent="0.15">
      <c r="A3" t="s">
        <v>298</v>
      </c>
    </row>
    <row r="4" spans="1:12" ht="30" customHeight="1" x14ac:dyDescent="0.15">
      <c r="B4" t="s">
        <v>299</v>
      </c>
    </row>
    <row r="5" spans="1:12" ht="69.75" customHeight="1" x14ac:dyDescent="0.15">
      <c r="B5" s="367"/>
      <c r="C5" s="367"/>
      <c r="D5" s="367"/>
      <c r="E5" s="367"/>
      <c r="F5" s="367"/>
      <c r="G5" s="367"/>
      <c r="H5" s="367"/>
      <c r="I5" s="367"/>
      <c r="J5" s="367"/>
      <c r="K5" s="367"/>
      <c r="L5" s="367"/>
    </row>
  </sheetData>
  <mergeCells count="3">
    <mergeCell ref="B5:L5"/>
    <mergeCell ref="G2:H2"/>
    <mergeCell ref="I2:L2"/>
  </mergeCells>
  <phoneticPr fontId="1"/>
  <pageMargins left="0.7" right="0.7" top="0.75" bottom="0.75" header="0.3" footer="0.3"/>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F9FF9-0F78-4B37-80CA-FD3DDEA490CE}">
  <sheetPr codeName="Sheet2">
    <tabColor rgb="FF0070C0"/>
    <pageSetUpPr fitToPage="1"/>
  </sheetPr>
  <dimension ref="B1:AR143"/>
  <sheetViews>
    <sheetView view="pageBreakPreview" zoomScale="80" zoomScaleNormal="139" zoomScaleSheetLayoutView="80" workbookViewId="0">
      <selection activeCell="F60" sqref="F60"/>
    </sheetView>
  </sheetViews>
  <sheetFormatPr defaultRowHeight="13.5" x14ac:dyDescent="0.15"/>
  <cols>
    <col min="1" max="1" width="1.625" customWidth="1"/>
    <col min="2" max="2" width="3" customWidth="1"/>
    <col min="3" max="3" width="18.125" customWidth="1"/>
    <col min="4" max="4" width="17.125" customWidth="1"/>
    <col min="5" max="5" width="8.125" style="12" customWidth="1"/>
    <col min="6" max="6" width="14.125" customWidth="1"/>
    <col min="7" max="7" width="15.625" customWidth="1"/>
    <col min="8" max="8" width="15.875" customWidth="1"/>
    <col min="9" max="9" width="15.875" hidden="1" customWidth="1"/>
    <col min="10" max="10" width="23.875" customWidth="1"/>
    <col min="11" max="11" width="1.875" customWidth="1"/>
    <col min="12" max="14" width="5.75" bestFit="1" customWidth="1"/>
    <col min="15" max="15" width="5" customWidth="1"/>
    <col min="16" max="17" width="5.75" bestFit="1" customWidth="1"/>
    <col min="18" max="18" width="5.5" customWidth="1"/>
    <col min="19" max="19" width="6" customWidth="1"/>
    <col min="20" max="25" width="5.75" bestFit="1" customWidth="1"/>
    <col min="26" max="26" width="4.75" bestFit="1" customWidth="1"/>
    <col min="27" max="27" width="9.125" customWidth="1"/>
    <col min="28" max="28" width="8.5" customWidth="1"/>
    <col min="29" max="29" width="5.5" bestFit="1" customWidth="1"/>
    <col min="30" max="30" width="4.5" bestFit="1" customWidth="1"/>
    <col min="31" max="33" width="5.5" bestFit="1" customWidth="1"/>
    <col min="34" max="34" width="4.125" customWidth="1"/>
    <col min="35" max="41" width="5.5" bestFit="1" customWidth="1"/>
    <col min="42" max="42" width="4.125" customWidth="1"/>
    <col min="43" max="43" width="5.5" bestFit="1" customWidth="1"/>
    <col min="44" max="44" width="7.125" style="120" customWidth="1"/>
    <col min="45" max="50" width="4.125" customWidth="1"/>
  </cols>
  <sheetData>
    <row r="1" spans="2:19" ht="45" customHeight="1" x14ac:dyDescent="0.15">
      <c r="B1" s="185" t="s">
        <v>454</v>
      </c>
      <c r="C1" s="185"/>
      <c r="D1" s="185"/>
      <c r="E1" s="185"/>
      <c r="F1" s="185"/>
      <c r="G1" s="185"/>
      <c r="H1" s="185"/>
      <c r="I1" s="185"/>
      <c r="J1" s="185"/>
    </row>
    <row r="2" spans="2:19" ht="27" customHeight="1" x14ac:dyDescent="0.15">
      <c r="B2" s="17"/>
      <c r="C2" s="196" t="s">
        <v>263</v>
      </c>
      <c r="D2" s="196"/>
      <c r="E2" s="196"/>
      <c r="F2" s="196"/>
      <c r="G2" s="204">
        <f>'5－10－1会社別見積書一覧'!H12</f>
        <v>0</v>
      </c>
      <c r="H2" s="204"/>
      <c r="I2" s="204"/>
      <c r="J2" s="204"/>
    </row>
    <row r="3" spans="2:19" ht="27" customHeight="1" x14ac:dyDescent="0.15">
      <c r="B3" s="8" t="s">
        <v>279</v>
      </c>
      <c r="C3" s="8"/>
      <c r="D3" s="8"/>
      <c r="E3" s="8"/>
      <c r="F3" s="8"/>
      <c r="G3" s="8"/>
      <c r="H3" s="8"/>
      <c r="I3" s="8"/>
      <c r="J3" s="8"/>
    </row>
    <row r="4" spans="2:19" ht="27" customHeight="1" x14ac:dyDescent="0.15">
      <c r="B4" s="24"/>
      <c r="C4" s="25" t="s">
        <v>280</v>
      </c>
      <c r="D4" s="25"/>
      <c r="E4" s="25"/>
      <c r="F4" s="25"/>
      <c r="G4" s="25"/>
      <c r="H4" s="25"/>
      <c r="I4" s="25"/>
      <c r="J4" s="25"/>
    </row>
    <row r="5" spans="2:19" ht="27" customHeight="1" thickBot="1" x14ac:dyDescent="0.2">
      <c r="B5" s="24"/>
      <c r="C5" s="36" t="s">
        <v>471</v>
      </c>
      <c r="D5" s="42"/>
      <c r="E5" s="42"/>
      <c r="F5" s="42"/>
      <c r="G5" s="42"/>
      <c r="H5" s="42"/>
      <c r="I5" s="42"/>
      <c r="J5" s="42"/>
    </row>
    <row r="6" spans="2:19" ht="27" customHeight="1" thickBot="1" x14ac:dyDescent="0.2">
      <c r="B6" s="24"/>
      <c r="C6" s="282" t="s">
        <v>283</v>
      </c>
      <c r="D6" s="283"/>
      <c r="E6" s="282" t="s">
        <v>282</v>
      </c>
      <c r="F6" s="284"/>
      <c r="G6" s="285" t="s">
        <v>14</v>
      </c>
      <c r="H6" s="286"/>
      <c r="I6" s="287"/>
      <c r="J6" s="288"/>
    </row>
    <row r="7" spans="2:19" ht="51" customHeight="1" x14ac:dyDescent="0.15">
      <c r="C7" s="273" t="s">
        <v>82</v>
      </c>
      <c r="D7" s="274"/>
      <c r="E7" s="275">
        <f>'5－10－1会社別見積書一覧'!D29</f>
        <v>0</v>
      </c>
      <c r="F7" s="276"/>
      <c r="G7" s="277" t="s">
        <v>395</v>
      </c>
      <c r="H7" s="278"/>
      <c r="I7" s="278"/>
      <c r="J7" s="279"/>
    </row>
    <row r="8" spans="2:19" ht="51" customHeight="1" x14ac:dyDescent="0.15">
      <c r="C8" s="214" t="s">
        <v>278</v>
      </c>
      <c r="D8" s="215"/>
      <c r="E8" s="294"/>
      <c r="F8" s="295"/>
      <c r="G8" s="291" t="s">
        <v>334</v>
      </c>
      <c r="H8" s="292"/>
      <c r="I8" s="292"/>
      <c r="J8" s="293"/>
    </row>
    <row r="9" spans="2:19" ht="120.75" customHeight="1" x14ac:dyDescent="0.15">
      <c r="C9" s="214" t="s">
        <v>483</v>
      </c>
      <c r="D9" s="298"/>
      <c r="E9" s="299"/>
      <c r="F9" s="300"/>
      <c r="G9" s="301" t="s">
        <v>509</v>
      </c>
      <c r="H9" s="302"/>
      <c r="I9" s="302"/>
      <c r="J9" s="303"/>
    </row>
    <row r="10" spans="2:19" ht="51" customHeight="1" x14ac:dyDescent="0.15">
      <c r="C10" s="214" t="s">
        <v>432</v>
      </c>
      <c r="D10" s="215"/>
      <c r="E10" s="280">
        <f>E7-E8</f>
        <v>0</v>
      </c>
      <c r="F10" s="281"/>
      <c r="G10" s="289" t="s">
        <v>277</v>
      </c>
      <c r="H10" s="217"/>
      <c r="I10" s="217"/>
      <c r="J10" s="290"/>
    </row>
    <row r="11" spans="2:19" ht="51" customHeight="1" x14ac:dyDescent="0.15">
      <c r="C11" s="214" t="s">
        <v>481</v>
      </c>
      <c r="D11" s="215"/>
      <c r="E11" s="280" t="e">
        <f>J67</f>
        <v>#VALUE!</v>
      </c>
      <c r="F11" s="281"/>
      <c r="G11" s="297" t="s">
        <v>195</v>
      </c>
      <c r="H11" s="223"/>
      <c r="I11" s="223"/>
      <c r="J11" s="315"/>
    </row>
    <row r="12" spans="2:19" ht="51" customHeight="1" x14ac:dyDescent="0.15">
      <c r="C12" s="214" t="s">
        <v>482</v>
      </c>
      <c r="D12" s="215"/>
      <c r="E12" s="313" t="e">
        <f>IF(R12=1,0,IF(R12=0,ROUNDDOWN(E11*1/2,-3)))</f>
        <v>#VALUE!</v>
      </c>
      <c r="F12" s="314"/>
      <c r="G12" s="297" t="s">
        <v>485</v>
      </c>
      <c r="H12" s="223"/>
      <c r="I12" s="223"/>
      <c r="J12" s="315"/>
      <c r="O12" t="s">
        <v>429</v>
      </c>
      <c r="R12" s="116">
        <f>'5－10－1会社別見積書一覧'!G38</f>
        <v>0</v>
      </c>
      <c r="S12" t="s">
        <v>430</v>
      </c>
    </row>
    <row r="13" spans="2:19" ht="51" customHeight="1" thickBot="1" x14ac:dyDescent="0.2">
      <c r="C13" s="316" t="s">
        <v>433</v>
      </c>
      <c r="D13" s="317"/>
      <c r="E13" s="318" t="e">
        <f>E10-E11</f>
        <v>#VALUE!</v>
      </c>
      <c r="F13" s="319"/>
      <c r="G13" s="309" t="s">
        <v>487</v>
      </c>
      <c r="H13" s="310"/>
      <c r="I13" s="310"/>
      <c r="J13" s="311"/>
    </row>
    <row r="14" spans="2:19" ht="24.95" customHeight="1" thickBot="1" x14ac:dyDescent="0.2">
      <c r="C14" s="304" t="s">
        <v>434</v>
      </c>
      <c r="D14" s="305"/>
      <c r="E14" s="320" t="e">
        <f>ROUNDDOWN(E9+E12,-3)</f>
        <v>#VALUE!</v>
      </c>
      <c r="F14" s="321"/>
      <c r="G14" s="306" t="s">
        <v>435</v>
      </c>
      <c r="H14" s="307"/>
      <c r="I14" s="307"/>
      <c r="J14" s="308"/>
    </row>
    <row r="15" spans="2:19" ht="24.95" customHeight="1" x14ac:dyDescent="0.15">
      <c r="F15" s="12"/>
    </row>
    <row r="16" spans="2:19" ht="24.95" customHeight="1" x14ac:dyDescent="0.15">
      <c r="B16" s="8" t="s">
        <v>399</v>
      </c>
      <c r="C16" s="8"/>
      <c r="D16" s="8"/>
      <c r="E16" s="8"/>
      <c r="F16" s="8"/>
      <c r="G16" s="8"/>
      <c r="H16" s="8"/>
      <c r="I16" s="8"/>
      <c r="J16" s="8"/>
    </row>
    <row r="17" spans="2:44" ht="24.95" customHeight="1" x14ac:dyDescent="0.15">
      <c r="B17" s="17"/>
      <c r="C17" s="22" t="s">
        <v>335</v>
      </c>
      <c r="D17" s="16"/>
      <c r="E17" s="16"/>
      <c r="F17" s="16"/>
      <c r="G17" s="16"/>
      <c r="H17" s="16"/>
      <c r="I17" s="16"/>
      <c r="J17" s="16"/>
      <c r="U17" t="s">
        <v>507</v>
      </c>
    </row>
    <row r="18" spans="2:44" ht="24.95" customHeight="1" x14ac:dyDescent="0.15">
      <c r="B18" s="17"/>
      <c r="C18" s="22" t="s">
        <v>285</v>
      </c>
      <c r="D18" s="16"/>
      <c r="E18" s="16"/>
      <c r="F18" s="16"/>
      <c r="G18" s="16"/>
      <c r="H18" s="16"/>
      <c r="I18" s="16"/>
      <c r="J18" s="16"/>
      <c r="O18" t="s">
        <v>443</v>
      </c>
      <c r="R18" s="116">
        <f>'5－10－1会社別見積書一覧'!G84</f>
        <v>0</v>
      </c>
      <c r="S18" s="2">
        <f>INDEX(T18:Y18,$R$18+1)</f>
        <v>0</v>
      </c>
      <c r="T18">
        <v>0</v>
      </c>
      <c r="U18">
        <v>300</v>
      </c>
      <c r="V18">
        <v>450</v>
      </c>
      <c r="W18">
        <v>600</v>
      </c>
      <c r="X18">
        <v>750</v>
      </c>
      <c r="Y18">
        <v>900</v>
      </c>
    </row>
    <row r="19" spans="2:44" ht="24.95" customHeight="1" x14ac:dyDescent="0.15">
      <c r="B19" s="17"/>
      <c r="C19" s="257" t="s">
        <v>336</v>
      </c>
      <c r="D19" s="257"/>
      <c r="E19" s="257"/>
      <c r="F19" s="257"/>
      <c r="G19" s="257"/>
      <c r="H19" s="257"/>
      <c r="I19" s="257"/>
      <c r="J19" s="257"/>
      <c r="O19" t="s">
        <v>425</v>
      </c>
      <c r="R19" s="296">
        <v>10000</v>
      </c>
      <c r="S19" s="236"/>
      <c r="T19" t="s">
        <v>426</v>
      </c>
    </row>
    <row r="20" spans="2:44" ht="24.95" customHeight="1" x14ac:dyDescent="0.15">
      <c r="B20" s="17" t="s">
        <v>202</v>
      </c>
      <c r="C20" s="22" t="s">
        <v>281</v>
      </c>
      <c r="D20" s="16"/>
      <c r="E20" s="16"/>
      <c r="F20" s="16"/>
      <c r="G20" s="16"/>
      <c r="H20" s="16"/>
      <c r="I20" s="16"/>
      <c r="J20" s="16"/>
      <c r="O20" t="s">
        <v>400</v>
      </c>
      <c r="R20" s="118">
        <f>'5－10－1会社別見積書一覧'!G47</f>
        <v>0</v>
      </c>
      <c r="S20" t="s">
        <v>506</v>
      </c>
      <c r="T20">
        <v>27</v>
      </c>
    </row>
    <row r="21" spans="2:44" ht="30" customHeight="1" x14ac:dyDescent="0.15">
      <c r="B21" s="17"/>
      <c r="C21" s="312" t="s">
        <v>391</v>
      </c>
      <c r="D21" s="257"/>
      <c r="E21" s="257"/>
      <c r="F21" s="257"/>
      <c r="G21" s="257"/>
      <c r="H21" s="257"/>
      <c r="I21" s="257"/>
      <c r="J21" s="257"/>
      <c r="O21" s="133" t="s">
        <v>424</v>
      </c>
      <c r="P21" s="133"/>
      <c r="Q21" s="133"/>
      <c r="R21" s="146">
        <v>0</v>
      </c>
      <c r="S21" s="147" t="s">
        <v>489</v>
      </c>
      <c r="T21" s="133"/>
      <c r="U21" s="133"/>
      <c r="V21" s="133"/>
    </row>
    <row r="22" spans="2:44" ht="24.95" customHeight="1" thickBot="1" x14ac:dyDescent="0.2">
      <c r="C22" s="18" t="s">
        <v>83</v>
      </c>
      <c r="D22" s="18"/>
      <c r="E22" s="18"/>
      <c r="F22" s="18"/>
      <c r="G22" s="18"/>
      <c r="H22" s="18"/>
      <c r="I22" s="18"/>
      <c r="J22" s="18"/>
      <c r="R22" s="131"/>
    </row>
    <row r="23" spans="2:44" ht="24.75" customHeight="1" thickBot="1" x14ac:dyDescent="0.2">
      <c r="C23" s="251"/>
      <c r="D23" s="252"/>
      <c r="E23" s="53" t="s">
        <v>85</v>
      </c>
      <c r="F23" s="60" t="s">
        <v>200</v>
      </c>
      <c r="G23" s="49" t="s">
        <v>178</v>
      </c>
      <c r="H23" s="49" t="s">
        <v>197</v>
      </c>
      <c r="I23" s="69" t="s">
        <v>284</v>
      </c>
      <c r="J23" s="53" t="s">
        <v>86</v>
      </c>
      <c r="K23" s="12"/>
      <c r="L23" s="12">
        <v>1</v>
      </c>
      <c r="M23" s="12">
        <v>2</v>
      </c>
      <c r="N23" s="12">
        <v>3</v>
      </c>
      <c r="O23" s="12">
        <v>4</v>
      </c>
      <c r="P23" s="12">
        <v>5</v>
      </c>
      <c r="Q23" s="12">
        <v>6</v>
      </c>
      <c r="R23" s="12">
        <v>7</v>
      </c>
      <c r="S23" s="12">
        <v>8</v>
      </c>
      <c r="T23" s="12">
        <v>9</v>
      </c>
      <c r="U23" s="12">
        <v>10</v>
      </c>
      <c r="V23" s="12">
        <v>11</v>
      </c>
      <c r="W23" s="12">
        <v>12</v>
      </c>
      <c r="X23" s="12">
        <v>13</v>
      </c>
      <c r="Y23" s="12">
        <v>14</v>
      </c>
      <c r="Z23" s="12">
        <v>15</v>
      </c>
      <c r="AA23" s="12">
        <v>16</v>
      </c>
      <c r="AB23" s="12">
        <v>17</v>
      </c>
      <c r="AC23" s="12">
        <v>18</v>
      </c>
      <c r="AD23" s="12">
        <v>19</v>
      </c>
      <c r="AE23" s="12">
        <v>20</v>
      </c>
      <c r="AF23" s="12">
        <v>21</v>
      </c>
      <c r="AG23" s="12">
        <v>22</v>
      </c>
      <c r="AH23" s="12">
        <v>23</v>
      </c>
      <c r="AI23" s="12">
        <v>24</v>
      </c>
      <c r="AJ23" s="12">
        <v>25</v>
      </c>
      <c r="AK23" s="12">
        <v>26</v>
      </c>
      <c r="AL23" s="12">
        <v>27</v>
      </c>
      <c r="AM23" s="12">
        <v>28</v>
      </c>
      <c r="AN23" s="12">
        <v>29</v>
      </c>
      <c r="AO23" s="12">
        <v>30</v>
      </c>
      <c r="AP23" s="12">
        <v>31</v>
      </c>
      <c r="AQ23" s="12">
        <v>32</v>
      </c>
      <c r="AR23" s="12">
        <v>33</v>
      </c>
    </row>
    <row r="24" spans="2:44" ht="24.95" customHeight="1" x14ac:dyDescent="0.15">
      <c r="C24" s="62" t="s">
        <v>84</v>
      </c>
      <c r="D24" s="63"/>
      <c r="E24" s="64" t="s">
        <v>397</v>
      </c>
      <c r="F24" s="70" t="s">
        <v>397</v>
      </c>
      <c r="G24" s="15" t="s">
        <v>397</v>
      </c>
      <c r="H24" s="15" t="s">
        <v>397</v>
      </c>
      <c r="I24" s="71"/>
      <c r="J24" s="64"/>
      <c r="K24" s="12"/>
      <c r="L24" s="233" t="s">
        <v>505</v>
      </c>
      <c r="M24" s="234"/>
      <c r="N24" s="234"/>
      <c r="O24" s="235"/>
      <c r="P24" s="235"/>
      <c r="Q24" s="235"/>
      <c r="R24" s="235"/>
      <c r="S24" s="235"/>
      <c r="T24" s="236"/>
      <c r="U24" s="296" t="s">
        <v>504</v>
      </c>
      <c r="V24" s="235"/>
      <c r="W24" s="235"/>
      <c r="X24" s="235"/>
      <c r="Y24" s="235"/>
      <c r="Z24" s="235"/>
      <c r="AA24" s="235"/>
      <c r="AB24" s="296" t="s">
        <v>402</v>
      </c>
      <c r="AC24" s="235"/>
      <c r="AD24" s="235"/>
      <c r="AE24" s="235"/>
      <c r="AF24" s="296" t="s">
        <v>446</v>
      </c>
      <c r="AG24" s="235"/>
      <c r="AH24" s="235"/>
      <c r="AI24" s="236"/>
      <c r="AJ24" s="296" t="s">
        <v>449</v>
      </c>
      <c r="AK24" s="235"/>
      <c r="AL24" s="235"/>
      <c r="AM24" s="235"/>
      <c r="AN24" s="235"/>
      <c r="AO24" s="235"/>
      <c r="AP24" s="235"/>
      <c r="AQ24" s="236"/>
      <c r="AR24" s="123" t="s">
        <v>431</v>
      </c>
    </row>
    <row r="25" spans="2:44" ht="24.95" customHeight="1" x14ac:dyDescent="0.15">
      <c r="C25" s="214" t="s">
        <v>126</v>
      </c>
      <c r="D25" s="215"/>
      <c r="E25" s="52" t="s">
        <v>87</v>
      </c>
      <c r="F25" s="51"/>
      <c r="G25" s="86" t="e">
        <f>INDEX(L25:AR25,$R$20)*R19</f>
        <v>#VALUE!</v>
      </c>
      <c r="H25" s="86">
        <f>IF(F25="",F25,MIN(F25,G25))</f>
        <v>0</v>
      </c>
      <c r="I25" s="54"/>
      <c r="J25" s="52"/>
      <c r="K25" s="12"/>
      <c r="L25" s="30">
        <v>0</v>
      </c>
      <c r="M25" s="30">
        <v>0</v>
      </c>
      <c r="N25" s="30">
        <v>0</v>
      </c>
      <c r="O25" s="2">
        <v>25</v>
      </c>
      <c r="P25" s="2">
        <v>25</v>
      </c>
      <c r="Q25" s="2">
        <v>25</v>
      </c>
      <c r="R25" s="2">
        <v>25</v>
      </c>
      <c r="S25" s="2">
        <v>25</v>
      </c>
      <c r="T25" s="2">
        <v>25</v>
      </c>
      <c r="U25" s="2">
        <v>25</v>
      </c>
      <c r="V25" s="2">
        <v>25</v>
      </c>
      <c r="W25" s="2">
        <v>25</v>
      </c>
      <c r="X25" s="2">
        <v>15</v>
      </c>
      <c r="Y25" s="2">
        <v>50</v>
      </c>
      <c r="Z25" s="2">
        <v>2</v>
      </c>
      <c r="AA25" s="2">
        <v>50</v>
      </c>
      <c r="AB25" s="2">
        <v>15</v>
      </c>
      <c r="AC25" s="2">
        <v>50</v>
      </c>
      <c r="AD25" s="2">
        <v>2</v>
      </c>
      <c r="AE25" s="2">
        <v>50</v>
      </c>
      <c r="AF25" s="2">
        <v>15</v>
      </c>
      <c r="AG25" s="2">
        <v>50</v>
      </c>
      <c r="AH25" s="2">
        <v>2</v>
      </c>
      <c r="AI25" s="152">
        <v>50</v>
      </c>
      <c r="AJ25" s="2">
        <v>25</v>
      </c>
      <c r="AK25" s="2">
        <v>25</v>
      </c>
      <c r="AL25" s="2">
        <v>25</v>
      </c>
      <c r="AM25" s="2">
        <v>25</v>
      </c>
      <c r="AN25" s="2">
        <v>15</v>
      </c>
      <c r="AO25" s="2">
        <v>50</v>
      </c>
      <c r="AP25" s="2">
        <v>2</v>
      </c>
      <c r="AQ25" s="2">
        <v>50</v>
      </c>
      <c r="AR25" s="124"/>
    </row>
    <row r="26" spans="2:44" ht="24.95" customHeight="1" x14ac:dyDescent="0.15">
      <c r="C26" s="214" t="s">
        <v>127</v>
      </c>
      <c r="D26" s="215"/>
      <c r="E26" s="52" t="s">
        <v>88</v>
      </c>
      <c r="F26" s="51"/>
      <c r="G26" s="86" t="e">
        <f>INDEX(L26:AR26,$R$20)*R19</f>
        <v>#VALUE!</v>
      </c>
      <c r="H26" s="86">
        <f>IF(F26="",F26,MIN(F26,G26))</f>
        <v>0</v>
      </c>
      <c r="I26" s="54"/>
      <c r="J26" s="52"/>
      <c r="K26" s="12"/>
      <c r="L26" s="30">
        <v>0</v>
      </c>
      <c r="M26" s="30">
        <v>0</v>
      </c>
      <c r="N26" s="30">
        <v>0</v>
      </c>
      <c r="O26" s="2">
        <v>8</v>
      </c>
      <c r="P26" s="2">
        <v>8</v>
      </c>
      <c r="Q26" s="2">
        <v>8</v>
      </c>
      <c r="R26" s="2">
        <v>8</v>
      </c>
      <c r="S26" s="2">
        <v>8</v>
      </c>
      <c r="T26" s="2">
        <v>8</v>
      </c>
      <c r="U26" s="2">
        <v>8</v>
      </c>
      <c r="V26" s="2">
        <v>8</v>
      </c>
      <c r="W26" s="2">
        <v>8</v>
      </c>
      <c r="X26" s="150">
        <v>1</v>
      </c>
      <c r="Y26" s="2">
        <v>1</v>
      </c>
      <c r="Z26" s="2">
        <v>0</v>
      </c>
      <c r="AA26" s="2">
        <v>0</v>
      </c>
      <c r="AB26" s="2">
        <v>1</v>
      </c>
      <c r="AC26" s="2">
        <v>1</v>
      </c>
      <c r="AD26" s="2">
        <v>0</v>
      </c>
      <c r="AE26" s="2">
        <v>0</v>
      </c>
      <c r="AF26" s="2">
        <v>1</v>
      </c>
      <c r="AG26" s="2">
        <v>1</v>
      </c>
      <c r="AH26" s="2">
        <v>0</v>
      </c>
      <c r="AI26" s="152">
        <v>0</v>
      </c>
      <c r="AJ26" s="2">
        <v>8</v>
      </c>
      <c r="AK26" s="2">
        <v>8</v>
      </c>
      <c r="AL26" s="2">
        <v>8</v>
      </c>
      <c r="AM26" s="2">
        <v>8</v>
      </c>
      <c r="AN26" s="150">
        <v>1</v>
      </c>
      <c r="AO26" s="2">
        <v>1</v>
      </c>
      <c r="AP26" s="2">
        <v>0</v>
      </c>
      <c r="AQ26" s="2">
        <v>0</v>
      </c>
      <c r="AR26" s="125"/>
    </row>
    <row r="27" spans="2:44" ht="24.95" customHeight="1" x14ac:dyDescent="0.15">
      <c r="C27" s="297" t="s">
        <v>401</v>
      </c>
      <c r="D27" s="267"/>
      <c r="E27" s="52" t="s">
        <v>89</v>
      </c>
      <c r="F27" s="51"/>
      <c r="G27" s="86" t="e">
        <f>INDEX(L27:AR27,$R$20)*R19</f>
        <v>#VALUE!</v>
      </c>
      <c r="H27" s="86">
        <f>IF(F27="",F27,MIN(F27,G27))</f>
        <v>0</v>
      </c>
      <c r="I27" s="54"/>
      <c r="J27" s="52"/>
      <c r="K27" s="12"/>
      <c r="L27" s="30">
        <v>0</v>
      </c>
      <c r="M27" s="30">
        <v>0</v>
      </c>
      <c r="N27" s="30">
        <v>0</v>
      </c>
      <c r="O27" s="2">
        <v>250</v>
      </c>
      <c r="P27" s="2">
        <v>250</v>
      </c>
      <c r="Q27" s="2">
        <v>130</v>
      </c>
      <c r="R27" s="2">
        <v>250</v>
      </c>
      <c r="S27" s="2">
        <v>250</v>
      </c>
      <c r="T27" s="2">
        <v>130</v>
      </c>
      <c r="U27" s="2">
        <v>250</v>
      </c>
      <c r="V27" s="2">
        <v>250</v>
      </c>
      <c r="W27" s="2">
        <v>130</v>
      </c>
      <c r="X27" s="2">
        <v>65</v>
      </c>
      <c r="Y27" s="2">
        <v>120</v>
      </c>
      <c r="Z27" s="2">
        <v>65</v>
      </c>
      <c r="AA27" s="2">
        <v>120</v>
      </c>
      <c r="AB27" s="2">
        <v>65</v>
      </c>
      <c r="AC27" s="2">
        <v>120</v>
      </c>
      <c r="AD27" s="2">
        <v>65</v>
      </c>
      <c r="AE27" s="2">
        <v>120</v>
      </c>
      <c r="AF27" s="2">
        <v>65</v>
      </c>
      <c r="AG27" s="2">
        <v>120</v>
      </c>
      <c r="AH27" s="2">
        <v>65</v>
      </c>
      <c r="AI27" s="152">
        <v>120</v>
      </c>
      <c r="AJ27" s="2">
        <v>250</v>
      </c>
      <c r="AK27" s="2">
        <v>250</v>
      </c>
      <c r="AL27" s="2">
        <v>130</v>
      </c>
      <c r="AM27" s="2">
        <v>130</v>
      </c>
      <c r="AN27" s="2">
        <v>65</v>
      </c>
      <c r="AO27" s="2">
        <v>120</v>
      </c>
      <c r="AP27" s="2">
        <v>65</v>
      </c>
      <c r="AQ27" s="2">
        <v>120</v>
      </c>
      <c r="AR27" s="125"/>
    </row>
    <row r="28" spans="2:44" ht="24.95" customHeight="1" x14ac:dyDescent="0.15">
      <c r="C28" s="46" t="s">
        <v>91</v>
      </c>
      <c r="D28" s="50"/>
      <c r="E28" s="52" t="s">
        <v>94</v>
      </c>
      <c r="F28" s="51"/>
      <c r="G28" s="86" t="e">
        <f>INDEX(L28:AR28,$R$20)*R19</f>
        <v>#VALUE!</v>
      </c>
      <c r="H28" s="86">
        <f>IF(F28="",F28,MIN(F28,G28))</f>
        <v>0</v>
      </c>
      <c r="I28" s="56"/>
      <c r="J28" s="52" t="s">
        <v>118</v>
      </c>
      <c r="K28" s="12"/>
      <c r="L28" s="30">
        <v>0</v>
      </c>
      <c r="M28" s="30">
        <v>0</v>
      </c>
      <c r="N28" s="30">
        <v>0</v>
      </c>
      <c r="O28" s="2">
        <v>900</v>
      </c>
      <c r="P28" s="2">
        <v>900</v>
      </c>
      <c r="Q28" s="2">
        <v>900</v>
      </c>
      <c r="R28" s="2">
        <v>900</v>
      </c>
      <c r="S28" s="2">
        <v>900</v>
      </c>
      <c r="T28" s="2">
        <v>900</v>
      </c>
      <c r="U28" s="2">
        <v>900</v>
      </c>
      <c r="V28" s="2">
        <v>900</v>
      </c>
      <c r="W28" s="2">
        <v>900</v>
      </c>
      <c r="X28" s="2">
        <v>900</v>
      </c>
      <c r="Y28" s="2">
        <v>900</v>
      </c>
      <c r="Z28" s="2">
        <v>900</v>
      </c>
      <c r="AA28" s="2">
        <v>900</v>
      </c>
      <c r="AB28" s="2">
        <v>900</v>
      </c>
      <c r="AC28" s="2">
        <v>900</v>
      </c>
      <c r="AD28" s="2">
        <v>900</v>
      </c>
      <c r="AE28" s="2">
        <v>900</v>
      </c>
      <c r="AF28" s="2">
        <v>900</v>
      </c>
      <c r="AG28" s="2">
        <v>900</v>
      </c>
      <c r="AH28" s="2">
        <v>900</v>
      </c>
      <c r="AI28" s="152">
        <v>900</v>
      </c>
      <c r="AJ28" s="2">
        <v>900</v>
      </c>
      <c r="AK28" s="2">
        <v>900</v>
      </c>
      <c r="AL28" s="2">
        <v>900</v>
      </c>
      <c r="AM28" s="2">
        <v>900</v>
      </c>
      <c r="AN28" s="2">
        <v>900</v>
      </c>
      <c r="AO28" s="2">
        <v>900</v>
      </c>
      <c r="AP28" s="2">
        <v>900</v>
      </c>
      <c r="AQ28" s="2">
        <v>900</v>
      </c>
      <c r="AR28" s="125"/>
    </row>
    <row r="29" spans="2:44" ht="24.95" customHeight="1" thickBot="1" x14ac:dyDescent="0.2">
      <c r="C29" s="87" t="s">
        <v>90</v>
      </c>
      <c r="D29" s="88"/>
      <c r="E29" s="89" t="s">
        <v>95</v>
      </c>
      <c r="F29" s="90"/>
      <c r="G29" s="91" t="e">
        <f>INDEX(L29:AR29,$R$20)*R19</f>
        <v>#VALUE!</v>
      </c>
      <c r="H29" s="91">
        <f>IF(F29="",F29,MIN(F29,G29))</f>
        <v>0</v>
      </c>
      <c r="I29" s="54"/>
      <c r="J29" s="96" t="s">
        <v>118</v>
      </c>
      <c r="K29" s="12"/>
      <c r="L29" s="30">
        <v>0</v>
      </c>
      <c r="M29" s="30">
        <v>0</v>
      </c>
      <c r="N29" s="30">
        <v>0</v>
      </c>
      <c r="O29" s="2">
        <v>95</v>
      </c>
      <c r="P29" s="2">
        <v>95</v>
      </c>
      <c r="Q29" s="2">
        <v>95</v>
      </c>
      <c r="R29" s="2">
        <v>95</v>
      </c>
      <c r="S29" s="2">
        <v>95</v>
      </c>
      <c r="T29" s="2">
        <v>95</v>
      </c>
      <c r="U29" s="2">
        <v>95</v>
      </c>
      <c r="V29" s="2">
        <v>95</v>
      </c>
      <c r="W29" s="2">
        <v>95</v>
      </c>
      <c r="X29" s="2">
        <v>30</v>
      </c>
      <c r="Y29" s="2">
        <v>30</v>
      </c>
      <c r="Z29" s="2">
        <v>30</v>
      </c>
      <c r="AA29" s="2">
        <v>30</v>
      </c>
      <c r="AB29" s="2">
        <v>30</v>
      </c>
      <c r="AC29" s="2">
        <v>30</v>
      </c>
      <c r="AD29" s="2">
        <v>30</v>
      </c>
      <c r="AE29" s="2">
        <v>30</v>
      </c>
      <c r="AF29" s="2">
        <v>30</v>
      </c>
      <c r="AG29" s="2">
        <v>30</v>
      </c>
      <c r="AH29" s="2">
        <v>30</v>
      </c>
      <c r="AI29" s="152">
        <v>30</v>
      </c>
      <c r="AJ29" s="2">
        <v>95</v>
      </c>
      <c r="AK29" s="2">
        <v>95</v>
      </c>
      <c r="AL29" s="2">
        <v>95</v>
      </c>
      <c r="AM29" s="2">
        <v>95</v>
      </c>
      <c r="AN29" s="2">
        <v>30</v>
      </c>
      <c r="AO29" s="2">
        <v>30</v>
      </c>
      <c r="AP29" s="2">
        <v>30</v>
      </c>
      <c r="AQ29" s="2">
        <v>30</v>
      </c>
      <c r="AR29" s="125"/>
    </row>
    <row r="30" spans="2:44" ht="24.95" customHeight="1" thickTop="1" thickBot="1" x14ac:dyDescent="0.2">
      <c r="C30" s="237" t="s">
        <v>194</v>
      </c>
      <c r="D30" s="238"/>
      <c r="E30" s="57" t="s">
        <v>118</v>
      </c>
      <c r="F30" s="98">
        <f>SUM(F25:F29)</f>
        <v>0</v>
      </c>
      <c r="G30" s="92" t="e">
        <f>INDEX(L30:AR30,$R$20)*R19+G28</f>
        <v>#VALUE!</v>
      </c>
      <c r="H30" s="99">
        <f>SUM(H25:H29)</f>
        <v>0</v>
      </c>
      <c r="I30" s="55"/>
      <c r="J30" s="97"/>
      <c r="K30" s="12"/>
      <c r="L30" s="30">
        <v>0</v>
      </c>
      <c r="M30" s="30">
        <v>0</v>
      </c>
      <c r="N30" s="30">
        <v>0</v>
      </c>
      <c r="O30" s="2">
        <v>378</v>
      </c>
      <c r="P30" s="2">
        <v>378</v>
      </c>
      <c r="Q30" s="2">
        <v>258</v>
      </c>
      <c r="R30" s="2">
        <v>378</v>
      </c>
      <c r="S30" s="2">
        <v>378</v>
      </c>
      <c r="T30" s="2">
        <v>258</v>
      </c>
      <c r="U30" s="2">
        <v>378</v>
      </c>
      <c r="V30" s="2">
        <v>378</v>
      </c>
      <c r="W30" s="2">
        <v>258</v>
      </c>
      <c r="X30" s="2">
        <v>111</v>
      </c>
      <c r="Y30" s="2">
        <v>201</v>
      </c>
      <c r="Z30" s="2">
        <v>97</v>
      </c>
      <c r="AA30" s="2">
        <v>200</v>
      </c>
      <c r="AB30" s="2">
        <v>111</v>
      </c>
      <c r="AC30" s="2">
        <v>201</v>
      </c>
      <c r="AD30" s="2">
        <v>97</v>
      </c>
      <c r="AE30" s="2">
        <v>200</v>
      </c>
      <c r="AF30" s="2">
        <v>111</v>
      </c>
      <c r="AG30" s="2">
        <v>201</v>
      </c>
      <c r="AH30" s="2">
        <v>97</v>
      </c>
      <c r="AI30" s="152">
        <v>200</v>
      </c>
      <c r="AJ30" s="2">
        <v>378</v>
      </c>
      <c r="AK30" s="2">
        <v>378</v>
      </c>
      <c r="AL30" s="2">
        <v>258</v>
      </c>
      <c r="AM30" s="2">
        <v>258</v>
      </c>
      <c r="AN30" s="2">
        <v>111</v>
      </c>
      <c r="AO30" s="2">
        <v>201</v>
      </c>
      <c r="AP30" s="2">
        <v>97</v>
      </c>
      <c r="AQ30" s="2">
        <v>200</v>
      </c>
      <c r="AR30" s="126"/>
    </row>
    <row r="31" spans="2:44" ht="24.95" customHeight="1" thickTop="1" thickBot="1" x14ac:dyDescent="0.2">
      <c r="C31" s="239" t="s">
        <v>198</v>
      </c>
      <c r="D31" s="240"/>
      <c r="E31" s="85" t="s">
        <v>118</v>
      </c>
      <c r="F31" s="241" t="e">
        <f>MIN(G30,H30)</f>
        <v>#VALUE!</v>
      </c>
      <c r="G31" s="242"/>
      <c r="H31" s="243"/>
      <c r="I31" s="48"/>
      <c r="J31" s="12"/>
      <c r="K31" s="12"/>
      <c r="L31" s="30"/>
      <c r="M31" s="30"/>
      <c r="N31" s="30"/>
      <c r="O31" s="2"/>
      <c r="P31" s="2"/>
      <c r="Q31" s="2"/>
      <c r="R31" s="2"/>
      <c r="S31" s="2"/>
      <c r="T31" s="2"/>
      <c r="U31" s="2"/>
      <c r="V31" s="2"/>
      <c r="W31" s="2"/>
      <c r="X31" s="2"/>
      <c r="Y31" s="2"/>
      <c r="Z31" s="2"/>
      <c r="AA31" s="2"/>
      <c r="AB31" s="2"/>
      <c r="AC31" s="2"/>
      <c r="AD31" s="2"/>
      <c r="AE31" s="2"/>
      <c r="AF31" s="2"/>
      <c r="AG31" s="2"/>
      <c r="AH31" s="2"/>
      <c r="AI31" s="152"/>
      <c r="AJ31" s="2"/>
      <c r="AK31" s="2"/>
      <c r="AL31" s="2"/>
      <c r="AM31" s="2"/>
      <c r="AN31" s="2"/>
      <c r="AO31" s="2"/>
      <c r="AP31" s="2"/>
      <c r="AQ31" s="2"/>
      <c r="AR31" s="127"/>
    </row>
    <row r="32" spans="2:44" ht="24.95" customHeight="1" x14ac:dyDescent="0.15">
      <c r="C32" t="s">
        <v>125</v>
      </c>
      <c r="F32" s="12"/>
      <c r="G32" s="12"/>
      <c r="H32" s="12"/>
      <c r="I32" s="12"/>
      <c r="L32" s="2"/>
      <c r="M32" s="2"/>
      <c r="N32" s="2"/>
      <c r="O32" s="2"/>
      <c r="P32" s="2"/>
      <c r="Q32" s="2"/>
      <c r="R32" s="2"/>
      <c r="S32" s="2"/>
      <c r="T32" s="2"/>
      <c r="U32" s="2"/>
      <c r="V32" s="2"/>
      <c r="W32" s="2"/>
      <c r="X32" s="2"/>
      <c r="Y32" s="2"/>
      <c r="Z32" s="2"/>
      <c r="AA32" s="2"/>
      <c r="AB32" s="2"/>
      <c r="AC32" s="2"/>
      <c r="AD32" s="2"/>
      <c r="AE32" s="2"/>
      <c r="AF32" s="2"/>
      <c r="AG32" s="2"/>
      <c r="AH32" s="2"/>
      <c r="AI32" s="152"/>
      <c r="AJ32" s="2"/>
      <c r="AK32" s="2"/>
      <c r="AL32" s="2"/>
      <c r="AM32" s="2"/>
      <c r="AN32" s="2"/>
      <c r="AO32" s="2"/>
      <c r="AP32" s="2"/>
      <c r="AQ32" s="2"/>
      <c r="AR32" s="128"/>
    </row>
    <row r="33" spans="3:44" ht="5.0999999999999996" customHeight="1" x14ac:dyDescent="0.15">
      <c r="F33" s="12"/>
      <c r="G33" s="12"/>
      <c r="H33" s="12"/>
      <c r="I33" s="12"/>
      <c r="L33" s="2"/>
      <c r="M33" s="2"/>
      <c r="N33" s="2"/>
      <c r="O33" s="2"/>
      <c r="P33" s="2"/>
      <c r="Q33" s="2"/>
      <c r="R33" s="2"/>
      <c r="S33" s="2"/>
      <c r="T33" s="2"/>
      <c r="U33" s="2"/>
      <c r="V33" s="2"/>
      <c r="W33" s="2"/>
      <c r="X33" s="2"/>
      <c r="Y33" s="2"/>
      <c r="Z33" s="2"/>
      <c r="AA33" s="2"/>
      <c r="AB33" s="2"/>
      <c r="AC33" s="2"/>
      <c r="AD33" s="2"/>
      <c r="AE33" s="2"/>
      <c r="AF33" s="2"/>
      <c r="AG33" s="2"/>
      <c r="AH33" s="2"/>
      <c r="AI33" s="152"/>
      <c r="AJ33" s="2"/>
      <c r="AK33" s="2"/>
      <c r="AL33" s="2"/>
      <c r="AM33" s="2"/>
      <c r="AN33" s="2"/>
      <c r="AO33" s="2"/>
      <c r="AP33" s="2"/>
      <c r="AQ33" s="2"/>
      <c r="AR33" s="128"/>
    </row>
    <row r="34" spans="3:44" ht="24.95" customHeight="1" thickBot="1" x14ac:dyDescent="0.2">
      <c r="C34" s="18" t="s">
        <v>92</v>
      </c>
      <c r="D34" s="18"/>
      <c r="E34" s="18"/>
      <c r="F34" s="18"/>
      <c r="G34" s="18"/>
      <c r="H34" s="18"/>
      <c r="I34" s="18"/>
      <c r="J34" s="18"/>
      <c r="L34" s="2"/>
      <c r="M34" s="2"/>
      <c r="N34" s="2"/>
      <c r="O34" s="2"/>
      <c r="P34" s="2"/>
      <c r="Q34" s="2"/>
      <c r="R34" s="2"/>
      <c r="S34" s="2"/>
      <c r="T34" s="2"/>
      <c r="U34" s="2"/>
      <c r="V34" s="2"/>
      <c r="W34" s="2"/>
      <c r="X34" s="2"/>
      <c r="Y34" s="2"/>
      <c r="Z34" s="2"/>
      <c r="AA34" s="2"/>
      <c r="AB34" s="2"/>
      <c r="AC34" s="2"/>
      <c r="AD34" s="2"/>
      <c r="AE34" s="2"/>
      <c r="AF34" s="2"/>
      <c r="AG34" s="2"/>
      <c r="AH34" s="2"/>
      <c r="AI34" s="152"/>
      <c r="AJ34" s="2"/>
      <c r="AK34" s="2"/>
      <c r="AL34" s="2"/>
      <c r="AM34" s="2"/>
      <c r="AN34" s="2"/>
      <c r="AO34" s="2"/>
      <c r="AP34" s="2"/>
      <c r="AQ34" s="2"/>
      <c r="AR34" s="128"/>
    </row>
    <row r="35" spans="3:44" ht="24.95" customHeight="1" thickBot="1" x14ac:dyDescent="0.2">
      <c r="C35" s="251"/>
      <c r="D35" s="252"/>
      <c r="E35" s="53" t="s">
        <v>85</v>
      </c>
      <c r="F35" s="60" t="s">
        <v>201</v>
      </c>
      <c r="G35" s="49" t="s">
        <v>178</v>
      </c>
      <c r="H35" s="49" t="s">
        <v>197</v>
      </c>
      <c r="I35" s="69"/>
      <c r="J35" s="53" t="s">
        <v>86</v>
      </c>
      <c r="K35" s="12"/>
      <c r="L35" s="30"/>
      <c r="M35" s="30"/>
      <c r="N35" s="30"/>
      <c r="O35" s="2"/>
      <c r="P35" s="2"/>
      <c r="Q35" s="2"/>
      <c r="R35" s="2"/>
      <c r="S35" s="2"/>
      <c r="T35" s="2"/>
      <c r="U35" s="2"/>
      <c r="V35" s="2"/>
      <c r="W35" s="2"/>
      <c r="X35" s="2"/>
      <c r="Y35" s="2"/>
      <c r="Z35" s="2"/>
      <c r="AA35" s="2"/>
      <c r="AB35" s="2"/>
      <c r="AC35" s="2"/>
      <c r="AD35" s="2"/>
      <c r="AE35" s="2"/>
      <c r="AF35" s="2"/>
      <c r="AG35" s="2"/>
      <c r="AH35" s="2"/>
      <c r="AI35" s="152"/>
      <c r="AJ35" s="2"/>
      <c r="AK35" s="2"/>
      <c r="AL35" s="2"/>
      <c r="AM35" s="2"/>
      <c r="AN35" s="2"/>
      <c r="AO35" s="2"/>
      <c r="AP35" s="2"/>
      <c r="AQ35" s="2"/>
      <c r="AR35" s="128"/>
    </row>
    <row r="36" spans="3:44" ht="24.95" customHeight="1" thickBot="1" x14ac:dyDescent="0.2">
      <c r="C36" s="253" t="s">
        <v>65</v>
      </c>
      <c r="D36" s="254"/>
      <c r="E36" s="93" t="s">
        <v>93</v>
      </c>
      <c r="F36" s="94"/>
      <c r="G36" s="95" t="e">
        <f>INDEX(L36:AQ36,$R$20)*R19</f>
        <v>#VALUE!</v>
      </c>
      <c r="H36" s="95">
        <f>IF(F36="",F36,MIN(F36,G36))</f>
        <v>0</v>
      </c>
      <c r="I36" s="68"/>
      <c r="J36" s="100"/>
      <c r="K36" s="12"/>
      <c r="L36" s="30">
        <v>0</v>
      </c>
      <c r="M36" s="30">
        <v>0</v>
      </c>
      <c r="N36" s="30">
        <v>0</v>
      </c>
      <c r="O36" s="2">
        <v>12</v>
      </c>
      <c r="P36" s="2">
        <v>12</v>
      </c>
      <c r="Q36" s="2">
        <v>12</v>
      </c>
      <c r="R36" s="2">
        <v>12</v>
      </c>
      <c r="S36" s="2">
        <v>12</v>
      </c>
      <c r="T36" s="2">
        <v>12</v>
      </c>
      <c r="U36" s="2">
        <v>12</v>
      </c>
      <c r="V36" s="2">
        <v>12</v>
      </c>
      <c r="W36" s="2">
        <v>12</v>
      </c>
      <c r="X36" s="2">
        <v>12</v>
      </c>
      <c r="Y36" s="2">
        <v>12</v>
      </c>
      <c r="Z36" s="2">
        <v>12</v>
      </c>
      <c r="AA36" s="2">
        <v>12</v>
      </c>
      <c r="AB36" s="2">
        <v>0</v>
      </c>
      <c r="AC36" s="2">
        <v>0</v>
      </c>
      <c r="AD36" s="2">
        <v>0</v>
      </c>
      <c r="AE36" s="2">
        <v>0</v>
      </c>
      <c r="AF36" s="2">
        <v>0</v>
      </c>
      <c r="AG36" s="2">
        <v>0</v>
      </c>
      <c r="AH36" s="2">
        <v>0</v>
      </c>
      <c r="AI36" s="152">
        <v>0</v>
      </c>
      <c r="AJ36" s="2">
        <v>0</v>
      </c>
      <c r="AK36" s="2">
        <v>0</v>
      </c>
      <c r="AL36" s="2">
        <v>0</v>
      </c>
      <c r="AM36" s="2">
        <v>0</v>
      </c>
      <c r="AN36" s="2">
        <v>0</v>
      </c>
      <c r="AO36" s="2">
        <v>0</v>
      </c>
      <c r="AP36" s="2">
        <v>0</v>
      </c>
      <c r="AQ36" s="2">
        <v>0</v>
      </c>
      <c r="AR36" s="128"/>
    </row>
    <row r="37" spans="3:44" ht="24.95" customHeight="1" thickTop="1" thickBot="1" x14ac:dyDescent="0.2">
      <c r="C37" s="237" t="s">
        <v>194</v>
      </c>
      <c r="D37" s="238"/>
      <c r="E37" s="57" t="s">
        <v>118</v>
      </c>
      <c r="F37" s="98">
        <f>SUM(F36)</f>
        <v>0</v>
      </c>
      <c r="G37" s="117" t="e">
        <f>INDEX(L37:AQ37,$R$20)*R19</f>
        <v>#VALUE!</v>
      </c>
      <c r="H37" s="99">
        <f>SUM(H36)</f>
        <v>0</v>
      </c>
      <c r="I37" s="55"/>
      <c r="J37" s="97"/>
      <c r="K37" s="12"/>
      <c r="L37" s="30">
        <v>0</v>
      </c>
      <c r="M37" s="30">
        <v>0</v>
      </c>
      <c r="N37" s="30">
        <v>0</v>
      </c>
      <c r="O37" s="2">
        <v>12</v>
      </c>
      <c r="P37" s="2">
        <v>12</v>
      </c>
      <c r="Q37" s="2">
        <v>12</v>
      </c>
      <c r="R37" s="2">
        <v>12</v>
      </c>
      <c r="S37" s="2">
        <v>12</v>
      </c>
      <c r="T37" s="2">
        <v>12</v>
      </c>
      <c r="U37" s="2">
        <v>12</v>
      </c>
      <c r="V37" s="2">
        <v>12</v>
      </c>
      <c r="W37" s="2">
        <v>12</v>
      </c>
      <c r="X37" s="2">
        <v>12</v>
      </c>
      <c r="Y37" s="2">
        <v>12</v>
      </c>
      <c r="Z37" s="2">
        <v>12</v>
      </c>
      <c r="AA37" s="2">
        <v>12</v>
      </c>
      <c r="AB37" s="2">
        <v>0</v>
      </c>
      <c r="AC37" s="2">
        <v>0</v>
      </c>
      <c r="AD37" s="2">
        <v>0</v>
      </c>
      <c r="AE37" s="2">
        <v>0</v>
      </c>
      <c r="AF37" s="2">
        <v>0</v>
      </c>
      <c r="AG37" s="2">
        <v>0</v>
      </c>
      <c r="AH37" s="2">
        <v>0</v>
      </c>
      <c r="AI37" s="152">
        <v>0</v>
      </c>
      <c r="AJ37" s="2">
        <v>0</v>
      </c>
      <c r="AK37" s="2">
        <v>0</v>
      </c>
      <c r="AL37" s="2">
        <v>0</v>
      </c>
      <c r="AM37" s="2">
        <v>0</v>
      </c>
      <c r="AN37" s="2">
        <v>0</v>
      </c>
      <c r="AO37" s="2">
        <v>0</v>
      </c>
      <c r="AP37" s="2">
        <v>0</v>
      </c>
      <c r="AQ37" s="2">
        <v>0</v>
      </c>
      <c r="AR37" s="128"/>
    </row>
    <row r="38" spans="3:44" ht="24.95" customHeight="1" thickBot="1" x14ac:dyDescent="0.2">
      <c r="C38" s="239" t="s">
        <v>199</v>
      </c>
      <c r="D38" s="240"/>
      <c r="E38" s="85" t="s">
        <v>118</v>
      </c>
      <c r="F38" s="248" t="e">
        <f>MIN(G37,H37)</f>
        <v>#VALUE!</v>
      </c>
      <c r="G38" s="249"/>
      <c r="H38" s="250"/>
      <c r="I38" s="48"/>
      <c r="J38" s="12"/>
      <c r="K38" s="12"/>
      <c r="L38" s="30"/>
      <c r="M38" s="30"/>
      <c r="N38" s="30"/>
      <c r="O38" s="2"/>
      <c r="P38" s="2"/>
      <c r="Q38" s="2"/>
      <c r="R38" s="2"/>
      <c r="S38" s="2"/>
      <c r="T38" s="2"/>
      <c r="U38" s="2"/>
      <c r="V38" s="2"/>
      <c r="W38" s="2"/>
      <c r="X38" s="2"/>
      <c r="Y38" s="2"/>
      <c r="Z38" s="2"/>
      <c r="AA38" s="2"/>
      <c r="AB38" s="2"/>
      <c r="AC38" s="2"/>
      <c r="AD38" s="2"/>
      <c r="AE38" s="2"/>
      <c r="AF38" s="2"/>
      <c r="AG38" s="2"/>
      <c r="AH38" s="2"/>
      <c r="AI38" s="152"/>
      <c r="AJ38" s="2"/>
      <c r="AK38" s="2"/>
      <c r="AL38" s="2"/>
      <c r="AM38" s="2"/>
      <c r="AN38" s="2"/>
      <c r="AO38" s="2"/>
      <c r="AP38" s="2"/>
      <c r="AQ38" s="2"/>
      <c r="AR38" s="129"/>
    </row>
    <row r="39" spans="3:44" ht="5.0999999999999996" customHeight="1" x14ac:dyDescent="0.15">
      <c r="C39" s="12"/>
      <c r="D39" s="12"/>
      <c r="F39" s="12"/>
      <c r="G39" s="12"/>
      <c r="H39" s="12"/>
      <c r="I39" s="12"/>
      <c r="L39" s="2"/>
      <c r="M39" s="2"/>
      <c r="N39" s="2"/>
      <c r="O39" s="2"/>
      <c r="P39" s="2"/>
      <c r="Q39" s="2"/>
      <c r="R39" s="2"/>
      <c r="S39" s="2"/>
      <c r="T39" s="2"/>
      <c r="U39" s="2"/>
      <c r="V39" s="2"/>
      <c r="W39" s="2"/>
      <c r="X39" s="2"/>
      <c r="Y39" s="2"/>
      <c r="Z39" s="2"/>
      <c r="AA39" s="2"/>
      <c r="AB39" s="2"/>
      <c r="AC39" s="2"/>
      <c r="AD39" s="2"/>
      <c r="AE39" s="2"/>
      <c r="AF39" s="2"/>
      <c r="AG39" s="2"/>
      <c r="AH39" s="2"/>
      <c r="AI39" s="152"/>
      <c r="AJ39" s="2"/>
      <c r="AK39" s="2"/>
      <c r="AL39" s="2"/>
      <c r="AM39" s="2"/>
      <c r="AN39" s="2"/>
      <c r="AO39" s="2"/>
      <c r="AP39" s="2"/>
      <c r="AQ39" s="2"/>
    </row>
    <row r="40" spans="3:44" ht="24.95" customHeight="1" thickBot="1" x14ac:dyDescent="0.2">
      <c r="C40" s="18" t="s">
        <v>96</v>
      </c>
      <c r="D40" s="18"/>
      <c r="E40" s="18"/>
      <c r="F40" s="18"/>
      <c r="G40" s="18"/>
      <c r="H40" s="18"/>
      <c r="I40" s="18"/>
      <c r="J40" s="18"/>
      <c r="L40" s="2"/>
      <c r="M40" s="2"/>
      <c r="N40" s="2"/>
      <c r="O40" s="2"/>
      <c r="P40" s="2"/>
      <c r="Q40" s="2"/>
      <c r="R40" s="2"/>
      <c r="S40" s="2"/>
      <c r="T40" s="2"/>
      <c r="U40" s="2"/>
      <c r="V40" s="2"/>
      <c r="W40" s="2"/>
      <c r="X40" s="2"/>
      <c r="Y40" s="2"/>
      <c r="Z40" s="2"/>
      <c r="AA40" s="2"/>
      <c r="AB40" s="2"/>
      <c r="AC40" s="2"/>
      <c r="AD40" s="2"/>
      <c r="AE40" s="2"/>
      <c r="AF40" s="2"/>
      <c r="AG40" s="2"/>
      <c r="AH40" s="2"/>
      <c r="AI40" s="152"/>
      <c r="AJ40" s="2"/>
      <c r="AK40" s="2"/>
      <c r="AL40" s="2"/>
      <c r="AM40" s="2"/>
      <c r="AN40" s="2"/>
      <c r="AO40" s="2"/>
      <c r="AP40" s="2"/>
      <c r="AQ40" s="2"/>
    </row>
    <row r="41" spans="3:44" ht="24.95" customHeight="1" thickBot="1" x14ac:dyDescent="0.2">
      <c r="C41" s="251"/>
      <c r="D41" s="252"/>
      <c r="E41" s="53" t="s">
        <v>85</v>
      </c>
      <c r="F41" s="60" t="s">
        <v>201</v>
      </c>
      <c r="G41" s="49" t="s">
        <v>178</v>
      </c>
      <c r="H41" s="49" t="s">
        <v>197</v>
      </c>
      <c r="I41" s="69"/>
      <c r="J41" s="53" t="s">
        <v>86</v>
      </c>
      <c r="K41" s="12"/>
      <c r="L41" s="30"/>
      <c r="M41" s="30"/>
      <c r="N41" s="30"/>
      <c r="O41" s="2"/>
      <c r="P41" s="2"/>
      <c r="Q41" s="2"/>
      <c r="R41" s="2"/>
      <c r="S41" s="2"/>
      <c r="T41" s="2"/>
      <c r="U41" s="2"/>
      <c r="V41" s="2"/>
      <c r="W41" s="2"/>
      <c r="X41" s="2"/>
      <c r="Y41" s="2"/>
      <c r="Z41" s="2"/>
      <c r="AA41" s="2"/>
      <c r="AB41" s="2"/>
      <c r="AC41" s="2"/>
      <c r="AD41" s="2"/>
      <c r="AE41" s="2"/>
      <c r="AF41" s="2"/>
      <c r="AG41" s="2"/>
      <c r="AH41" s="2"/>
      <c r="AI41" s="152"/>
      <c r="AJ41" s="2"/>
      <c r="AK41" s="2"/>
      <c r="AL41" s="2"/>
      <c r="AM41" s="2"/>
      <c r="AN41" s="2"/>
      <c r="AO41" s="2"/>
      <c r="AP41" s="2"/>
      <c r="AQ41" s="2"/>
    </row>
    <row r="42" spans="3:44" ht="24.95" customHeight="1" x14ac:dyDescent="0.15">
      <c r="C42" s="62" t="s">
        <v>97</v>
      </c>
      <c r="D42" s="63"/>
      <c r="E42" s="64" t="s">
        <v>109</v>
      </c>
      <c r="F42" s="65"/>
      <c r="G42" s="92" t="e">
        <f>INDEX(L42:AQ42,$R$20)*R19</f>
        <v>#VALUE!</v>
      </c>
      <c r="H42" s="92">
        <f t="shared" ref="H42:H47" si="0">IF(F42="",F42,MIN(F42,G42))</f>
        <v>0</v>
      </c>
      <c r="I42" s="68"/>
      <c r="J42" s="64"/>
      <c r="K42" s="12"/>
      <c r="L42" s="30">
        <v>0</v>
      </c>
      <c r="M42" s="30">
        <v>0</v>
      </c>
      <c r="N42" s="30">
        <v>0</v>
      </c>
      <c r="O42" s="2">
        <v>5</v>
      </c>
      <c r="P42" s="2">
        <v>5</v>
      </c>
      <c r="Q42" s="2">
        <v>5</v>
      </c>
      <c r="R42" s="2">
        <v>5</v>
      </c>
      <c r="S42" s="2">
        <v>5</v>
      </c>
      <c r="T42" s="2">
        <v>5</v>
      </c>
      <c r="U42" s="2">
        <v>5</v>
      </c>
      <c r="V42" s="2">
        <v>5</v>
      </c>
      <c r="W42" s="2">
        <v>5</v>
      </c>
      <c r="X42" s="2">
        <v>5</v>
      </c>
      <c r="Y42" s="2">
        <v>0</v>
      </c>
      <c r="Z42" s="2">
        <v>5</v>
      </c>
      <c r="AA42" s="2">
        <v>0</v>
      </c>
      <c r="AB42" s="2">
        <v>5</v>
      </c>
      <c r="AC42" s="2">
        <v>0</v>
      </c>
      <c r="AD42" s="2">
        <v>5</v>
      </c>
      <c r="AE42" s="2">
        <v>0</v>
      </c>
      <c r="AF42" s="2">
        <v>5</v>
      </c>
      <c r="AG42" s="2">
        <v>0</v>
      </c>
      <c r="AH42" s="2">
        <v>5</v>
      </c>
      <c r="AI42" s="152">
        <v>0</v>
      </c>
      <c r="AJ42" s="2">
        <v>5</v>
      </c>
      <c r="AK42" s="2">
        <v>5</v>
      </c>
      <c r="AL42" s="2">
        <v>5</v>
      </c>
      <c r="AM42" s="2">
        <v>5</v>
      </c>
      <c r="AN42" s="2">
        <v>5</v>
      </c>
      <c r="AO42" s="2">
        <v>0</v>
      </c>
      <c r="AP42" s="2">
        <v>5</v>
      </c>
      <c r="AQ42" s="2">
        <v>0</v>
      </c>
      <c r="AR42" s="127"/>
    </row>
    <row r="43" spans="3:44" ht="24.95" customHeight="1" x14ac:dyDescent="0.15">
      <c r="C43" s="214" t="s">
        <v>98</v>
      </c>
      <c r="D43" s="215"/>
      <c r="E43" s="52" t="s">
        <v>110</v>
      </c>
      <c r="F43" s="51"/>
      <c r="G43" s="92" t="e">
        <f>INDEX(L43:AQ43,$R$20)*R19</f>
        <v>#VALUE!</v>
      </c>
      <c r="H43" s="92">
        <f t="shared" si="0"/>
        <v>0</v>
      </c>
      <c r="I43" s="54"/>
      <c r="J43" s="52"/>
      <c r="K43" s="12"/>
      <c r="L43" s="30">
        <v>0</v>
      </c>
      <c r="M43" s="30">
        <v>0</v>
      </c>
      <c r="N43" s="30">
        <v>0</v>
      </c>
      <c r="O43" s="2">
        <v>15</v>
      </c>
      <c r="P43" s="2">
        <v>15</v>
      </c>
      <c r="Q43" s="2">
        <v>15</v>
      </c>
      <c r="R43" s="2">
        <v>15</v>
      </c>
      <c r="S43" s="2">
        <v>15</v>
      </c>
      <c r="T43" s="2">
        <v>15</v>
      </c>
      <c r="U43" s="2">
        <v>15</v>
      </c>
      <c r="V43" s="2">
        <v>15</v>
      </c>
      <c r="W43" s="2">
        <v>15</v>
      </c>
      <c r="X43" s="2">
        <v>15</v>
      </c>
      <c r="Y43" s="2">
        <v>0</v>
      </c>
      <c r="Z43" s="2">
        <v>15</v>
      </c>
      <c r="AA43" s="2">
        <v>0</v>
      </c>
      <c r="AB43" s="2">
        <v>15</v>
      </c>
      <c r="AC43" s="2">
        <v>0</v>
      </c>
      <c r="AD43" s="2">
        <v>15</v>
      </c>
      <c r="AE43" s="2">
        <v>0</v>
      </c>
      <c r="AF43" s="2">
        <v>15</v>
      </c>
      <c r="AG43" s="2">
        <v>0</v>
      </c>
      <c r="AH43" s="2">
        <v>15</v>
      </c>
      <c r="AI43" s="152">
        <v>0</v>
      </c>
      <c r="AJ43" s="2">
        <v>15</v>
      </c>
      <c r="AK43" s="2">
        <v>15</v>
      </c>
      <c r="AL43" s="2">
        <v>15</v>
      </c>
      <c r="AM43" s="2">
        <v>15</v>
      </c>
      <c r="AN43" s="2">
        <v>15</v>
      </c>
      <c r="AO43" s="2">
        <v>0</v>
      </c>
      <c r="AP43" s="2">
        <v>15</v>
      </c>
      <c r="AQ43" s="2">
        <v>0</v>
      </c>
      <c r="AR43" s="128"/>
    </row>
    <row r="44" spans="3:44" ht="24.95" customHeight="1" x14ac:dyDescent="0.15">
      <c r="C44" s="175" t="s">
        <v>99</v>
      </c>
      <c r="D44" s="255" t="s">
        <v>562</v>
      </c>
      <c r="E44" s="52" t="s">
        <v>111</v>
      </c>
      <c r="F44" s="51"/>
      <c r="G44" s="92" t="e">
        <f>INDEX(L44:AQ44,$R$20)*R19</f>
        <v>#VALUE!</v>
      </c>
      <c r="H44" s="92">
        <f t="shared" si="0"/>
        <v>0</v>
      </c>
      <c r="I44" s="54"/>
      <c r="J44" s="52"/>
      <c r="K44" s="12"/>
      <c r="L44" s="30">
        <v>0</v>
      </c>
      <c r="M44" s="30">
        <v>0</v>
      </c>
      <c r="N44" s="30">
        <v>0</v>
      </c>
      <c r="O44" s="2">
        <v>45</v>
      </c>
      <c r="P44" s="2">
        <v>45</v>
      </c>
      <c r="Q44" s="2">
        <v>45</v>
      </c>
      <c r="R44" s="2">
        <v>45</v>
      </c>
      <c r="S44" s="2">
        <v>45</v>
      </c>
      <c r="T44" s="2">
        <v>45</v>
      </c>
      <c r="U44" s="2">
        <v>45</v>
      </c>
      <c r="V44" s="2">
        <v>45</v>
      </c>
      <c r="W44" s="2">
        <v>45</v>
      </c>
      <c r="X44" s="2">
        <v>45</v>
      </c>
      <c r="Y44" s="2">
        <v>0</v>
      </c>
      <c r="Z44" s="2">
        <v>45</v>
      </c>
      <c r="AA44" s="2">
        <v>0</v>
      </c>
      <c r="AB44" s="2">
        <v>45</v>
      </c>
      <c r="AC44" s="2">
        <v>0</v>
      </c>
      <c r="AD44" s="2">
        <v>45</v>
      </c>
      <c r="AE44" s="2">
        <v>0</v>
      </c>
      <c r="AF44" s="2">
        <v>45</v>
      </c>
      <c r="AG44" s="2">
        <v>0</v>
      </c>
      <c r="AH44" s="2">
        <v>45</v>
      </c>
      <c r="AI44" s="152">
        <v>0</v>
      </c>
      <c r="AJ44" s="2">
        <v>45</v>
      </c>
      <c r="AK44" s="2">
        <v>45</v>
      </c>
      <c r="AL44" s="2">
        <v>45</v>
      </c>
      <c r="AM44" s="2">
        <v>45</v>
      </c>
      <c r="AN44" s="2">
        <v>45</v>
      </c>
      <c r="AO44" s="2">
        <v>0</v>
      </c>
      <c r="AP44" s="2">
        <v>45</v>
      </c>
      <c r="AQ44" s="2">
        <v>0</v>
      </c>
      <c r="AR44" s="128"/>
    </row>
    <row r="45" spans="3:44" ht="24.95" customHeight="1" x14ac:dyDescent="0.15">
      <c r="C45" s="175" t="s">
        <v>100</v>
      </c>
      <c r="D45" s="256"/>
      <c r="E45" s="52" t="s">
        <v>112</v>
      </c>
      <c r="F45" s="51"/>
      <c r="G45" s="92" t="e">
        <f>INDEX(L45:AQ45,$R$20)*R19</f>
        <v>#VALUE!</v>
      </c>
      <c r="H45" s="92">
        <f t="shared" si="0"/>
        <v>0</v>
      </c>
      <c r="I45" s="54"/>
      <c r="J45" s="52"/>
      <c r="K45" s="12"/>
      <c r="L45" s="30">
        <v>0</v>
      </c>
      <c r="M45" s="30">
        <v>0</v>
      </c>
      <c r="N45" s="30">
        <v>0</v>
      </c>
      <c r="O45" s="2">
        <v>45</v>
      </c>
      <c r="P45" s="2">
        <v>45</v>
      </c>
      <c r="Q45" s="2">
        <v>45</v>
      </c>
      <c r="R45" s="2">
        <v>45</v>
      </c>
      <c r="S45" s="2">
        <v>45</v>
      </c>
      <c r="T45" s="2">
        <v>45</v>
      </c>
      <c r="U45" s="2">
        <v>45</v>
      </c>
      <c r="V45" s="2">
        <v>45</v>
      </c>
      <c r="W45" s="2">
        <v>45</v>
      </c>
      <c r="X45" s="2">
        <v>45</v>
      </c>
      <c r="Y45" s="2">
        <v>0</v>
      </c>
      <c r="Z45" s="2">
        <v>45</v>
      </c>
      <c r="AA45" s="2">
        <v>0</v>
      </c>
      <c r="AB45" s="2">
        <v>45</v>
      </c>
      <c r="AC45" s="2">
        <v>0</v>
      </c>
      <c r="AD45" s="2">
        <v>45</v>
      </c>
      <c r="AE45" s="2">
        <v>0</v>
      </c>
      <c r="AF45" s="2">
        <v>45</v>
      </c>
      <c r="AG45" s="2">
        <v>0</v>
      </c>
      <c r="AH45" s="2">
        <v>45</v>
      </c>
      <c r="AI45" s="152">
        <v>0</v>
      </c>
      <c r="AJ45" s="2">
        <v>45</v>
      </c>
      <c r="AK45" s="2">
        <v>45</v>
      </c>
      <c r="AL45" s="2">
        <v>45</v>
      </c>
      <c r="AM45" s="2">
        <v>45</v>
      </c>
      <c r="AN45" s="2">
        <v>45</v>
      </c>
      <c r="AO45" s="2">
        <v>0</v>
      </c>
      <c r="AP45" s="2">
        <v>45</v>
      </c>
      <c r="AQ45" s="2">
        <v>0</v>
      </c>
      <c r="AR45" s="128"/>
    </row>
    <row r="46" spans="3:44" ht="24.95" customHeight="1" x14ac:dyDescent="0.15">
      <c r="C46" s="214" t="s">
        <v>101</v>
      </c>
      <c r="D46" s="215"/>
      <c r="E46" s="52" t="s">
        <v>113</v>
      </c>
      <c r="F46" s="51"/>
      <c r="G46" s="92" t="e">
        <f>INDEX(L46:AQ46,$R$20)*R19</f>
        <v>#VALUE!</v>
      </c>
      <c r="H46" s="92">
        <f t="shared" si="0"/>
        <v>0</v>
      </c>
      <c r="I46" s="54"/>
      <c r="J46" s="52"/>
      <c r="K46" s="12"/>
      <c r="L46" s="30">
        <v>0</v>
      </c>
      <c r="M46" s="30">
        <v>0</v>
      </c>
      <c r="N46" s="30">
        <v>0</v>
      </c>
      <c r="O46" s="2">
        <v>8</v>
      </c>
      <c r="P46" s="2">
        <v>8</v>
      </c>
      <c r="Q46" s="2">
        <v>8</v>
      </c>
      <c r="R46" s="2">
        <v>8</v>
      </c>
      <c r="S46" s="2">
        <v>8</v>
      </c>
      <c r="T46" s="2">
        <v>8</v>
      </c>
      <c r="U46" s="2">
        <v>8</v>
      </c>
      <c r="V46" s="2">
        <v>8</v>
      </c>
      <c r="W46" s="2">
        <v>8</v>
      </c>
      <c r="X46" s="2">
        <v>8</v>
      </c>
      <c r="Y46" s="2">
        <v>20</v>
      </c>
      <c r="Z46" s="2">
        <v>8</v>
      </c>
      <c r="AA46" s="2">
        <v>20</v>
      </c>
      <c r="AB46" s="2">
        <v>8</v>
      </c>
      <c r="AC46" s="2">
        <v>20</v>
      </c>
      <c r="AD46" s="2">
        <v>8</v>
      </c>
      <c r="AE46" s="2">
        <v>20</v>
      </c>
      <c r="AF46" s="2">
        <v>8</v>
      </c>
      <c r="AG46" s="2">
        <v>20</v>
      </c>
      <c r="AH46" s="2">
        <v>8</v>
      </c>
      <c r="AI46" s="152">
        <v>20</v>
      </c>
      <c r="AJ46" s="2">
        <v>8</v>
      </c>
      <c r="AK46" s="2">
        <v>8</v>
      </c>
      <c r="AL46" s="2">
        <v>8</v>
      </c>
      <c r="AM46" s="2">
        <v>8</v>
      </c>
      <c r="AN46" s="2">
        <v>8</v>
      </c>
      <c r="AO46" s="2">
        <v>20</v>
      </c>
      <c r="AP46" s="2">
        <v>8</v>
      </c>
      <c r="AQ46" s="2">
        <v>20</v>
      </c>
      <c r="AR46" s="128"/>
    </row>
    <row r="47" spans="3:44" ht="24.95" customHeight="1" thickBot="1" x14ac:dyDescent="0.2">
      <c r="C47" s="244" t="s">
        <v>102</v>
      </c>
      <c r="D47" s="245"/>
      <c r="E47" s="89" t="s">
        <v>114</v>
      </c>
      <c r="F47" s="90"/>
      <c r="G47" s="91" t="e">
        <f>INDEX(L47:AQ47,$R$20)*R19</f>
        <v>#VALUE!</v>
      </c>
      <c r="H47" s="91">
        <f t="shared" si="0"/>
        <v>0</v>
      </c>
      <c r="I47" s="54"/>
      <c r="J47" s="96"/>
      <c r="K47" s="12"/>
      <c r="L47" s="30">
        <v>0</v>
      </c>
      <c r="M47" s="30">
        <v>0</v>
      </c>
      <c r="N47" s="30">
        <v>0</v>
      </c>
      <c r="O47" s="2">
        <v>5</v>
      </c>
      <c r="P47" s="2">
        <v>5</v>
      </c>
      <c r="Q47" s="2">
        <v>5</v>
      </c>
      <c r="R47" s="2">
        <v>5</v>
      </c>
      <c r="S47" s="2">
        <v>5</v>
      </c>
      <c r="T47" s="2">
        <v>5</v>
      </c>
      <c r="U47" s="2">
        <v>5</v>
      </c>
      <c r="V47" s="2">
        <v>5</v>
      </c>
      <c r="W47" s="2">
        <v>5</v>
      </c>
      <c r="X47" s="2">
        <v>5</v>
      </c>
      <c r="Y47" s="2">
        <v>0</v>
      </c>
      <c r="Z47" s="2">
        <v>5</v>
      </c>
      <c r="AA47" s="2">
        <v>0</v>
      </c>
      <c r="AB47" s="152">
        <v>5</v>
      </c>
      <c r="AC47" s="2">
        <v>0</v>
      </c>
      <c r="AD47" s="2">
        <v>5</v>
      </c>
      <c r="AE47" s="2">
        <v>0</v>
      </c>
      <c r="AF47" s="2">
        <v>5</v>
      </c>
      <c r="AG47" s="2">
        <v>0</v>
      </c>
      <c r="AH47" s="2">
        <v>5</v>
      </c>
      <c r="AI47" s="152">
        <v>0</v>
      </c>
      <c r="AJ47" s="2">
        <v>5</v>
      </c>
      <c r="AK47" s="2">
        <v>5</v>
      </c>
      <c r="AL47" s="2">
        <v>5</v>
      </c>
      <c r="AM47" s="2">
        <v>5</v>
      </c>
      <c r="AN47" s="2">
        <v>5</v>
      </c>
      <c r="AO47" s="2">
        <v>0</v>
      </c>
      <c r="AP47" s="2">
        <v>5</v>
      </c>
      <c r="AQ47" s="2">
        <v>0</v>
      </c>
      <c r="AR47" s="128"/>
    </row>
    <row r="48" spans="3:44" ht="24.95" customHeight="1" thickTop="1" thickBot="1" x14ac:dyDescent="0.2">
      <c r="C48" s="237" t="s">
        <v>194</v>
      </c>
      <c r="D48" s="238"/>
      <c r="E48" s="57" t="s">
        <v>118</v>
      </c>
      <c r="F48" s="98">
        <f>SUM(F42:F47)</f>
        <v>0</v>
      </c>
      <c r="G48" s="92" t="e">
        <f>INDEX(L48:AQ48,$R$20)*R19</f>
        <v>#VALUE!</v>
      </c>
      <c r="H48" s="99">
        <f>SUM(H42:H43,H46:H47)+MAX(H44:H45)</f>
        <v>0</v>
      </c>
      <c r="I48" s="55"/>
      <c r="J48" s="97"/>
      <c r="K48" s="12"/>
      <c r="L48" s="30">
        <v>0</v>
      </c>
      <c r="M48" s="30">
        <v>0</v>
      </c>
      <c r="N48" s="30">
        <v>0</v>
      </c>
      <c r="O48" s="2">
        <v>78</v>
      </c>
      <c r="P48" s="2">
        <v>78</v>
      </c>
      <c r="Q48" s="2">
        <v>78</v>
      </c>
      <c r="R48" s="2">
        <v>78</v>
      </c>
      <c r="S48" s="2">
        <v>78</v>
      </c>
      <c r="T48" s="2">
        <v>78</v>
      </c>
      <c r="U48" s="2">
        <v>78</v>
      </c>
      <c r="V48" s="2">
        <v>78</v>
      </c>
      <c r="W48" s="2">
        <v>78</v>
      </c>
      <c r="X48" s="2">
        <v>78</v>
      </c>
      <c r="Y48" s="2">
        <v>20</v>
      </c>
      <c r="Z48" s="2">
        <v>78</v>
      </c>
      <c r="AA48" s="2">
        <v>20</v>
      </c>
      <c r="AB48" s="2">
        <v>78</v>
      </c>
      <c r="AC48" s="2">
        <v>20</v>
      </c>
      <c r="AD48" s="2">
        <v>78</v>
      </c>
      <c r="AE48" s="2">
        <v>20</v>
      </c>
      <c r="AF48" s="2">
        <v>78</v>
      </c>
      <c r="AG48" s="2">
        <v>20</v>
      </c>
      <c r="AH48" s="2">
        <v>78</v>
      </c>
      <c r="AI48" s="152">
        <v>20</v>
      </c>
      <c r="AJ48" s="2">
        <v>78</v>
      </c>
      <c r="AK48" s="2">
        <v>78</v>
      </c>
      <c r="AL48" s="2">
        <v>78</v>
      </c>
      <c r="AM48" s="2">
        <v>78</v>
      </c>
      <c r="AN48" s="2">
        <v>78</v>
      </c>
      <c r="AO48" s="2">
        <v>20</v>
      </c>
      <c r="AP48" s="2">
        <v>78</v>
      </c>
      <c r="AQ48" s="2">
        <v>20</v>
      </c>
      <c r="AR48" s="129"/>
    </row>
    <row r="49" spans="3:44" ht="24.95" customHeight="1" thickTop="1" thickBot="1" x14ac:dyDescent="0.2">
      <c r="C49" s="239" t="s">
        <v>199</v>
      </c>
      <c r="D49" s="240"/>
      <c r="E49" s="85" t="s">
        <v>118</v>
      </c>
      <c r="F49" s="241" t="e">
        <f>MIN(G48,H48)</f>
        <v>#VALUE!</v>
      </c>
      <c r="G49" s="242"/>
      <c r="H49" s="243"/>
      <c r="I49" s="48"/>
      <c r="J49" s="12"/>
      <c r="K49" s="12"/>
      <c r="L49" s="30"/>
      <c r="M49" s="30"/>
      <c r="N49" s="30"/>
      <c r="O49" s="2"/>
      <c r="P49" s="2"/>
      <c r="Q49" s="2"/>
      <c r="R49" s="2"/>
      <c r="S49" s="2"/>
      <c r="T49" s="2"/>
      <c r="U49" s="2"/>
      <c r="V49" s="2"/>
      <c r="W49" s="2"/>
      <c r="X49" s="2"/>
      <c r="Y49" s="2"/>
      <c r="Z49" s="2"/>
      <c r="AA49" s="2"/>
      <c r="AB49" s="2"/>
      <c r="AC49" s="2"/>
      <c r="AD49" s="2"/>
      <c r="AE49" s="2"/>
      <c r="AF49" s="2"/>
      <c r="AG49" s="2"/>
      <c r="AH49" s="2"/>
      <c r="AI49" s="152"/>
      <c r="AJ49" s="2"/>
      <c r="AK49" s="2"/>
      <c r="AL49" s="2"/>
      <c r="AM49" s="2"/>
      <c r="AN49" s="2"/>
      <c r="AO49" s="2"/>
      <c r="AP49" s="2"/>
      <c r="AQ49" s="2"/>
    </row>
    <row r="50" spans="3:44" ht="5.0999999999999996" customHeight="1" x14ac:dyDescent="0.15">
      <c r="C50" s="11"/>
      <c r="D50" s="11"/>
      <c r="F50" s="12"/>
      <c r="G50" s="12"/>
      <c r="H50" s="12"/>
      <c r="I50" s="12"/>
      <c r="L50" s="2"/>
      <c r="M50" s="2"/>
      <c r="N50" s="2"/>
      <c r="O50" s="2"/>
      <c r="P50" s="2"/>
      <c r="Q50" s="2"/>
      <c r="R50" s="2"/>
      <c r="S50" s="2"/>
      <c r="T50" s="2"/>
      <c r="U50" s="2"/>
      <c r="V50" s="2"/>
      <c r="W50" s="2"/>
      <c r="X50" s="2"/>
      <c r="Y50" s="2"/>
      <c r="Z50" s="2"/>
      <c r="AA50" s="2"/>
      <c r="AB50" s="2"/>
      <c r="AC50" s="2"/>
      <c r="AD50" s="2"/>
      <c r="AE50" s="2"/>
      <c r="AF50" s="2"/>
      <c r="AG50" s="2"/>
      <c r="AH50" s="2"/>
      <c r="AI50" s="152"/>
      <c r="AJ50" s="2"/>
      <c r="AK50" s="2"/>
      <c r="AL50" s="2"/>
      <c r="AM50" s="2"/>
      <c r="AN50" s="2"/>
      <c r="AO50" s="2"/>
      <c r="AP50" s="2"/>
      <c r="AQ50" s="2"/>
    </row>
    <row r="51" spans="3:44" ht="24.95" customHeight="1" thickBot="1" x14ac:dyDescent="0.2">
      <c r="C51" s="18" t="s">
        <v>103</v>
      </c>
      <c r="D51" s="18"/>
      <c r="E51" s="18"/>
      <c r="F51" s="18"/>
      <c r="G51" s="18"/>
      <c r="H51" s="18"/>
      <c r="I51" s="18"/>
      <c r="J51" s="18"/>
      <c r="L51" s="2"/>
      <c r="M51" s="2"/>
      <c r="N51" s="2"/>
      <c r="O51" s="2"/>
      <c r="P51" s="2"/>
      <c r="Q51" s="2"/>
      <c r="R51" s="2"/>
      <c r="S51" s="2"/>
      <c r="T51" s="2"/>
      <c r="U51" s="2"/>
      <c r="V51" s="2"/>
      <c r="W51" s="2"/>
      <c r="X51" s="2"/>
      <c r="Y51" s="2"/>
      <c r="Z51" s="2"/>
      <c r="AA51" s="2"/>
      <c r="AB51" s="2" t="s">
        <v>407</v>
      </c>
      <c r="AC51" s="2"/>
      <c r="AD51" s="2"/>
      <c r="AE51" s="116">
        <f>'5－10－1会社別見積書一覧'!G95</f>
        <v>0</v>
      </c>
      <c r="AF51" s="2"/>
      <c r="AG51" s="2"/>
      <c r="AH51" s="2"/>
      <c r="AI51" s="152"/>
      <c r="AJ51" s="2"/>
      <c r="AK51" s="2"/>
      <c r="AL51" s="2"/>
      <c r="AM51" s="2"/>
      <c r="AN51" s="2"/>
      <c r="AO51" s="2"/>
      <c r="AP51" s="2"/>
      <c r="AQ51" s="2"/>
    </row>
    <row r="52" spans="3:44" ht="24.95" customHeight="1" thickBot="1" x14ac:dyDescent="0.2">
      <c r="C52" s="251"/>
      <c r="D52" s="252"/>
      <c r="E52" s="53" t="s">
        <v>85</v>
      </c>
      <c r="F52" s="60" t="s">
        <v>201</v>
      </c>
      <c r="G52" s="49" t="s">
        <v>178</v>
      </c>
      <c r="H52" s="49" t="s">
        <v>197</v>
      </c>
      <c r="I52" s="49"/>
      <c r="J52" s="61" t="s">
        <v>86</v>
      </c>
      <c r="K52" s="12"/>
      <c r="L52" s="30"/>
      <c r="M52" s="30"/>
      <c r="N52" s="30"/>
      <c r="O52" s="2"/>
      <c r="P52" s="2"/>
      <c r="Q52" s="2"/>
      <c r="R52" s="2"/>
      <c r="S52" s="2"/>
      <c r="T52" s="2"/>
      <c r="U52" s="2"/>
      <c r="V52" s="2"/>
      <c r="W52" s="2"/>
      <c r="X52" s="2"/>
      <c r="Y52" s="2"/>
      <c r="Z52" s="2"/>
      <c r="AA52" s="2"/>
      <c r="AB52" s="2" t="s">
        <v>448</v>
      </c>
      <c r="AC52" s="2"/>
      <c r="AD52" s="2"/>
      <c r="AE52" s="2"/>
      <c r="AF52" s="2"/>
      <c r="AG52" s="2"/>
      <c r="AH52" s="2"/>
      <c r="AI52" s="152"/>
      <c r="AJ52" s="2"/>
      <c r="AK52" s="2"/>
      <c r="AL52" s="2"/>
      <c r="AM52" s="2"/>
      <c r="AN52" s="2"/>
      <c r="AO52" s="2"/>
      <c r="AP52" s="2"/>
      <c r="AQ52" s="2"/>
    </row>
    <row r="53" spans="3:44" ht="24.95" customHeight="1" x14ac:dyDescent="0.15">
      <c r="C53" s="62" t="s">
        <v>104</v>
      </c>
      <c r="D53" s="63"/>
      <c r="E53" s="64" t="s">
        <v>115</v>
      </c>
      <c r="F53" s="65"/>
      <c r="G53" s="92" t="e">
        <f>INDEX(L53:AQ53,$R$20)*R19</f>
        <v>#VALUE!</v>
      </c>
      <c r="H53" s="92">
        <f>IF(F53="",F53,MIN(F53,G53))</f>
        <v>0</v>
      </c>
      <c r="I53" s="66"/>
      <c r="J53" s="67" t="s">
        <v>118</v>
      </c>
      <c r="K53" s="12"/>
      <c r="L53" s="30">
        <v>0</v>
      </c>
      <c r="M53" s="30">
        <v>0</v>
      </c>
      <c r="N53" s="30">
        <v>0</v>
      </c>
      <c r="O53" s="2">
        <v>5</v>
      </c>
      <c r="P53" s="2">
        <v>5</v>
      </c>
      <c r="Q53" s="2">
        <v>5</v>
      </c>
      <c r="R53" s="2">
        <v>5</v>
      </c>
      <c r="S53" s="2">
        <v>5</v>
      </c>
      <c r="T53" s="2">
        <v>5</v>
      </c>
      <c r="U53" s="2">
        <v>5</v>
      </c>
      <c r="V53" s="2">
        <v>5</v>
      </c>
      <c r="W53" s="2">
        <v>5</v>
      </c>
      <c r="X53" s="2">
        <v>5</v>
      </c>
      <c r="Y53" s="2">
        <v>5</v>
      </c>
      <c r="Z53" s="2">
        <v>5</v>
      </c>
      <c r="AA53" s="2">
        <v>5</v>
      </c>
      <c r="AB53" s="2">
        <v>5</v>
      </c>
      <c r="AC53" s="2">
        <v>5</v>
      </c>
      <c r="AD53" s="2">
        <v>5</v>
      </c>
      <c r="AE53" s="2">
        <v>5</v>
      </c>
      <c r="AF53" s="2">
        <v>5</v>
      </c>
      <c r="AG53" s="2">
        <v>5</v>
      </c>
      <c r="AH53" s="2">
        <v>5</v>
      </c>
      <c r="AI53" s="152">
        <v>5</v>
      </c>
      <c r="AJ53" s="2">
        <v>5</v>
      </c>
      <c r="AK53" s="2">
        <v>5</v>
      </c>
      <c r="AL53" s="2">
        <v>5</v>
      </c>
      <c r="AM53" s="2">
        <v>5</v>
      </c>
      <c r="AN53" s="2">
        <v>5</v>
      </c>
      <c r="AO53" s="2">
        <v>5</v>
      </c>
      <c r="AP53" s="2">
        <v>5</v>
      </c>
      <c r="AQ53" s="2">
        <v>5</v>
      </c>
      <c r="AR53" s="127"/>
    </row>
    <row r="54" spans="3:44" ht="24.95" customHeight="1" x14ac:dyDescent="0.15">
      <c r="C54" s="214" t="s">
        <v>105</v>
      </c>
      <c r="D54" s="215"/>
      <c r="E54" s="52"/>
      <c r="F54" s="33" t="s">
        <v>118</v>
      </c>
      <c r="G54" s="30" t="s">
        <v>118</v>
      </c>
      <c r="H54" s="92">
        <v>0</v>
      </c>
      <c r="I54" s="30"/>
      <c r="J54" s="47" t="s">
        <v>118</v>
      </c>
      <c r="K54" s="12"/>
      <c r="L54" s="30"/>
      <c r="M54" s="30"/>
      <c r="N54" s="30"/>
      <c r="O54" s="2"/>
      <c r="P54" s="2"/>
      <c r="Q54" s="2"/>
      <c r="R54" s="2"/>
      <c r="S54" s="2" t="s">
        <v>450</v>
      </c>
      <c r="T54" s="2"/>
      <c r="U54" s="2"/>
      <c r="V54" s="2"/>
      <c r="W54" s="151"/>
      <c r="X54" s="151"/>
      <c r="Y54" s="151"/>
      <c r="Z54" s="151"/>
      <c r="AA54" s="151" t="s">
        <v>403</v>
      </c>
      <c r="AB54" s="2">
        <v>10</v>
      </c>
      <c r="AC54" s="2">
        <v>10</v>
      </c>
      <c r="AD54" s="2">
        <v>10</v>
      </c>
      <c r="AE54" s="2">
        <v>10</v>
      </c>
      <c r="AF54" s="2"/>
      <c r="AG54" s="2"/>
      <c r="AH54" s="2"/>
      <c r="AI54" s="152"/>
      <c r="AJ54" s="2"/>
      <c r="AK54" s="2"/>
      <c r="AL54" s="2"/>
      <c r="AM54" s="2"/>
      <c r="AN54" s="2"/>
      <c r="AO54" s="2"/>
      <c r="AP54" s="2"/>
      <c r="AQ54" s="2"/>
      <c r="AR54" s="128"/>
    </row>
    <row r="55" spans="3:44" ht="24.95" customHeight="1" x14ac:dyDescent="0.15">
      <c r="C55" s="214" t="s">
        <v>128</v>
      </c>
      <c r="D55" s="215"/>
      <c r="E55" s="52" t="s">
        <v>106</v>
      </c>
      <c r="F55" s="51"/>
      <c r="G55" s="86" t="e">
        <f>INDEX(L55:AQ55,$R$20)*R19</f>
        <v>#VALUE!</v>
      </c>
      <c r="H55" s="92">
        <f t="shared" ref="H55:H61" si="1">IF(F55="",F55,MIN(F55,G55))</f>
        <v>0</v>
      </c>
      <c r="I55" s="41"/>
      <c r="J55" s="47" t="s">
        <v>118</v>
      </c>
      <c r="K55" s="12"/>
      <c r="L55" s="30">
        <v>0</v>
      </c>
      <c r="M55" s="30">
        <v>0</v>
      </c>
      <c r="N55" s="30">
        <v>0</v>
      </c>
      <c r="O55" s="2">
        <v>10</v>
      </c>
      <c r="P55" s="2">
        <v>10</v>
      </c>
      <c r="Q55" s="2">
        <v>10</v>
      </c>
      <c r="R55" s="2">
        <v>10</v>
      </c>
      <c r="S55" s="2">
        <v>10</v>
      </c>
      <c r="T55" s="2">
        <v>10</v>
      </c>
      <c r="U55" s="2">
        <v>10</v>
      </c>
      <c r="V55" s="2">
        <v>10</v>
      </c>
      <c r="W55" s="2">
        <v>10</v>
      </c>
      <c r="X55" s="2">
        <v>10</v>
      </c>
      <c r="Y55" s="2">
        <v>10</v>
      </c>
      <c r="Z55" s="2">
        <v>10</v>
      </c>
      <c r="AA55" s="2">
        <v>10</v>
      </c>
      <c r="AB55" s="2">
        <v>10</v>
      </c>
      <c r="AC55" s="2">
        <v>10</v>
      </c>
      <c r="AD55" s="2">
        <v>10</v>
      </c>
      <c r="AE55" s="2">
        <v>10</v>
      </c>
      <c r="AF55" s="2">
        <v>10</v>
      </c>
      <c r="AG55" s="2">
        <v>10</v>
      </c>
      <c r="AH55" s="2">
        <v>10</v>
      </c>
      <c r="AI55" s="152">
        <v>10</v>
      </c>
      <c r="AJ55" s="2">
        <v>10</v>
      </c>
      <c r="AK55" s="2">
        <v>10</v>
      </c>
      <c r="AL55" s="2">
        <v>10</v>
      </c>
      <c r="AM55" s="2">
        <v>10</v>
      </c>
      <c r="AN55" s="2">
        <v>10</v>
      </c>
      <c r="AO55" s="2">
        <v>10</v>
      </c>
      <c r="AP55" s="2">
        <v>10</v>
      </c>
      <c r="AQ55" s="2">
        <v>10</v>
      </c>
      <c r="AR55" s="128"/>
    </row>
    <row r="56" spans="3:44" ht="24.95" customHeight="1" x14ac:dyDescent="0.15">
      <c r="C56" s="214" t="s">
        <v>129</v>
      </c>
      <c r="D56" s="215"/>
      <c r="E56" s="52" t="s">
        <v>107</v>
      </c>
      <c r="F56" s="51"/>
      <c r="G56" s="86" t="e">
        <f>IF(AE51=1,INDEX(L54:AQ54,$R$20)*R19,INDEX(L56:AQ56,$R$20)*R19)</f>
        <v>#VALUE!</v>
      </c>
      <c r="H56" s="92">
        <f t="shared" si="1"/>
        <v>0</v>
      </c>
      <c r="I56" s="41"/>
      <c r="J56" s="47" t="s">
        <v>118</v>
      </c>
      <c r="K56" s="12"/>
      <c r="L56" s="30">
        <v>0</v>
      </c>
      <c r="M56" s="30">
        <v>0</v>
      </c>
      <c r="N56" s="30">
        <v>0</v>
      </c>
      <c r="O56" s="2">
        <v>10</v>
      </c>
      <c r="P56" s="2">
        <v>10</v>
      </c>
      <c r="Q56" s="2">
        <v>10</v>
      </c>
      <c r="R56" s="2">
        <v>10</v>
      </c>
      <c r="S56" s="2">
        <v>10</v>
      </c>
      <c r="T56" s="2">
        <v>10</v>
      </c>
      <c r="U56" s="2">
        <v>10</v>
      </c>
      <c r="V56" s="2">
        <v>10</v>
      </c>
      <c r="W56" s="2">
        <v>10</v>
      </c>
      <c r="X56" s="2">
        <v>10</v>
      </c>
      <c r="Y56" s="2">
        <v>10</v>
      </c>
      <c r="Z56" s="2">
        <v>10</v>
      </c>
      <c r="AA56" s="2">
        <v>10</v>
      </c>
      <c r="AB56" s="2">
        <v>45</v>
      </c>
      <c r="AC56" s="2">
        <v>45</v>
      </c>
      <c r="AD56" s="2">
        <v>45</v>
      </c>
      <c r="AE56" s="2">
        <v>45</v>
      </c>
      <c r="AF56" s="2">
        <v>10</v>
      </c>
      <c r="AG56" s="2">
        <v>10</v>
      </c>
      <c r="AH56" s="2">
        <v>10</v>
      </c>
      <c r="AI56" s="152">
        <v>10</v>
      </c>
      <c r="AJ56" s="2">
        <v>10</v>
      </c>
      <c r="AK56" s="2">
        <v>10</v>
      </c>
      <c r="AL56" s="2">
        <v>10</v>
      </c>
      <c r="AM56" s="2">
        <v>10</v>
      </c>
      <c r="AN56" s="2">
        <v>10</v>
      </c>
      <c r="AO56" s="2">
        <v>10</v>
      </c>
      <c r="AP56" s="2">
        <v>10</v>
      </c>
      <c r="AQ56" s="2">
        <v>10</v>
      </c>
      <c r="AR56" s="128"/>
    </row>
    <row r="57" spans="3:44" ht="24.95" customHeight="1" x14ac:dyDescent="0.15">
      <c r="C57" s="214" t="s">
        <v>130</v>
      </c>
      <c r="D57" s="215"/>
      <c r="E57" s="52" t="s">
        <v>108</v>
      </c>
      <c r="F57" s="51"/>
      <c r="G57" s="86" t="e">
        <f>INDEX(L57:AQ57,$R$20)*R19</f>
        <v>#VALUE!</v>
      </c>
      <c r="H57" s="92">
        <f t="shared" si="1"/>
        <v>0</v>
      </c>
      <c r="I57" s="41"/>
      <c r="J57" s="47" t="s">
        <v>118</v>
      </c>
      <c r="K57" s="12"/>
      <c r="L57" s="30">
        <v>0</v>
      </c>
      <c r="M57" s="30">
        <v>0</v>
      </c>
      <c r="N57" s="30">
        <v>0</v>
      </c>
      <c r="O57" s="2">
        <v>5</v>
      </c>
      <c r="P57" s="2">
        <v>5</v>
      </c>
      <c r="Q57" s="2">
        <v>5</v>
      </c>
      <c r="R57" s="2">
        <v>5</v>
      </c>
      <c r="S57" s="2">
        <v>5</v>
      </c>
      <c r="T57" s="2">
        <v>5</v>
      </c>
      <c r="U57" s="2">
        <v>5</v>
      </c>
      <c r="V57" s="2">
        <v>5</v>
      </c>
      <c r="W57" s="2">
        <v>5</v>
      </c>
      <c r="X57" s="2">
        <v>5</v>
      </c>
      <c r="Y57" s="2">
        <v>5</v>
      </c>
      <c r="Z57" s="2">
        <v>5</v>
      </c>
      <c r="AA57" s="2">
        <v>5</v>
      </c>
      <c r="AB57" s="2">
        <v>5</v>
      </c>
      <c r="AC57" s="2">
        <v>5</v>
      </c>
      <c r="AD57" s="2">
        <v>5</v>
      </c>
      <c r="AE57" s="2">
        <v>5</v>
      </c>
      <c r="AF57" s="2">
        <v>5</v>
      </c>
      <c r="AG57" s="2">
        <v>5</v>
      </c>
      <c r="AH57" s="2">
        <v>5</v>
      </c>
      <c r="AI57" s="152">
        <v>5</v>
      </c>
      <c r="AJ57" s="2">
        <v>5</v>
      </c>
      <c r="AK57" s="2">
        <v>5</v>
      </c>
      <c r="AL57" s="2">
        <v>5</v>
      </c>
      <c r="AM57" s="2">
        <v>5</v>
      </c>
      <c r="AN57" s="2">
        <v>5</v>
      </c>
      <c r="AO57" s="2">
        <v>5</v>
      </c>
      <c r="AP57" s="2">
        <v>5</v>
      </c>
      <c r="AQ57" s="2">
        <v>5</v>
      </c>
      <c r="AR57" s="128"/>
    </row>
    <row r="58" spans="3:44" ht="24.95" customHeight="1" x14ac:dyDescent="0.15">
      <c r="C58" s="214" t="s">
        <v>116</v>
      </c>
      <c r="D58" s="215"/>
      <c r="E58" s="52" t="s">
        <v>123</v>
      </c>
      <c r="F58" s="51"/>
      <c r="G58" s="86" t="e">
        <f>INDEX(L58:AQ58,$R$20)*R19</f>
        <v>#VALUE!</v>
      </c>
      <c r="H58" s="92">
        <f t="shared" si="1"/>
        <v>0</v>
      </c>
      <c r="I58" s="41"/>
      <c r="J58" s="47" t="s">
        <v>118</v>
      </c>
      <c r="K58" s="12"/>
      <c r="L58" s="30">
        <v>0</v>
      </c>
      <c r="M58" s="30">
        <v>0</v>
      </c>
      <c r="N58" s="30">
        <v>0</v>
      </c>
      <c r="O58" s="2">
        <v>15</v>
      </c>
      <c r="P58" s="2">
        <v>15</v>
      </c>
      <c r="Q58" s="2">
        <v>15</v>
      </c>
      <c r="R58" s="2">
        <v>15</v>
      </c>
      <c r="S58" s="2">
        <v>15</v>
      </c>
      <c r="T58" s="2">
        <v>15</v>
      </c>
      <c r="U58" s="2">
        <v>15</v>
      </c>
      <c r="V58" s="2">
        <v>15</v>
      </c>
      <c r="W58" s="2">
        <v>15</v>
      </c>
      <c r="X58" s="2">
        <v>10</v>
      </c>
      <c r="Y58" s="2">
        <v>10</v>
      </c>
      <c r="Z58" s="2">
        <v>10</v>
      </c>
      <c r="AA58" s="2">
        <v>10</v>
      </c>
      <c r="AB58" s="2">
        <v>10</v>
      </c>
      <c r="AC58" s="2">
        <v>10</v>
      </c>
      <c r="AD58" s="152">
        <v>10</v>
      </c>
      <c r="AE58" s="152">
        <v>10</v>
      </c>
      <c r="AF58" s="2">
        <v>10</v>
      </c>
      <c r="AG58" s="2">
        <v>10</v>
      </c>
      <c r="AH58" s="2">
        <v>10</v>
      </c>
      <c r="AI58" s="152">
        <v>10</v>
      </c>
      <c r="AJ58" s="2">
        <v>15</v>
      </c>
      <c r="AK58" s="2">
        <v>15</v>
      </c>
      <c r="AL58" s="2">
        <v>15</v>
      </c>
      <c r="AM58" s="2">
        <v>15</v>
      </c>
      <c r="AN58" s="2">
        <v>10</v>
      </c>
      <c r="AO58" s="2">
        <v>10</v>
      </c>
      <c r="AP58" s="2">
        <v>10</v>
      </c>
      <c r="AQ58" s="2">
        <v>10</v>
      </c>
      <c r="AR58" s="128"/>
    </row>
    <row r="59" spans="3:44" ht="24.95" customHeight="1" x14ac:dyDescent="0.15">
      <c r="C59" s="214" t="s">
        <v>117</v>
      </c>
      <c r="D59" s="215"/>
      <c r="E59" s="52" t="s">
        <v>124</v>
      </c>
      <c r="F59" s="33" t="s">
        <v>118</v>
      </c>
      <c r="G59" s="86" t="e">
        <f>INDEX(L59:AQ59,$R$20)*R19</f>
        <v>#VALUE!</v>
      </c>
      <c r="H59" s="92" t="e">
        <f t="shared" si="1"/>
        <v>#VALUE!</v>
      </c>
      <c r="I59" s="30"/>
      <c r="J59" s="47" t="s">
        <v>118</v>
      </c>
      <c r="K59" s="12"/>
      <c r="L59" s="30">
        <v>0</v>
      </c>
      <c r="M59" s="30">
        <v>0</v>
      </c>
      <c r="N59" s="30">
        <v>0</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152">
        <v>0</v>
      </c>
      <c r="AJ59" s="2">
        <v>0</v>
      </c>
      <c r="AK59" s="2">
        <v>0</v>
      </c>
      <c r="AL59" s="2">
        <v>0</v>
      </c>
      <c r="AM59" s="2">
        <v>0</v>
      </c>
      <c r="AN59" s="2">
        <v>0</v>
      </c>
      <c r="AO59" s="2">
        <v>0</v>
      </c>
      <c r="AP59" s="2">
        <v>0</v>
      </c>
      <c r="AQ59" s="2">
        <v>0</v>
      </c>
      <c r="AR59" s="128"/>
    </row>
    <row r="60" spans="3:44" ht="24.95" customHeight="1" x14ac:dyDescent="0.15">
      <c r="C60" s="214" t="s">
        <v>119</v>
      </c>
      <c r="D60" s="215"/>
      <c r="E60" s="52" t="s">
        <v>122</v>
      </c>
      <c r="F60" s="51"/>
      <c r="G60" s="86" t="e">
        <f>INDEX(L60:AQ60,$R$20)*R19</f>
        <v>#VALUE!</v>
      </c>
      <c r="H60" s="92">
        <f t="shared" si="1"/>
        <v>0</v>
      </c>
      <c r="I60" s="41"/>
      <c r="J60" s="47"/>
      <c r="K60" s="12"/>
      <c r="L60" s="30">
        <v>0</v>
      </c>
      <c r="M60" s="30">
        <v>0</v>
      </c>
      <c r="N60" s="30">
        <v>0</v>
      </c>
      <c r="O60" s="2">
        <v>50</v>
      </c>
      <c r="P60" s="2">
        <v>50</v>
      </c>
      <c r="Q60" s="2">
        <v>50</v>
      </c>
      <c r="R60" s="2">
        <v>50</v>
      </c>
      <c r="S60" s="2">
        <v>50</v>
      </c>
      <c r="T60" s="2">
        <v>50</v>
      </c>
      <c r="U60" s="2">
        <v>50</v>
      </c>
      <c r="V60" s="2">
        <v>50</v>
      </c>
      <c r="W60" s="2">
        <v>50</v>
      </c>
      <c r="X60" s="2">
        <v>50</v>
      </c>
      <c r="Y60" s="2">
        <v>0</v>
      </c>
      <c r="Z60" s="2">
        <v>50</v>
      </c>
      <c r="AA60" s="2">
        <v>0</v>
      </c>
      <c r="AB60" s="2">
        <v>50</v>
      </c>
      <c r="AC60" s="2">
        <v>0</v>
      </c>
      <c r="AD60" s="2">
        <v>50</v>
      </c>
      <c r="AE60" s="2">
        <v>0</v>
      </c>
      <c r="AF60" s="2">
        <v>0</v>
      </c>
      <c r="AG60" s="2">
        <v>0</v>
      </c>
      <c r="AH60" s="2">
        <v>0</v>
      </c>
      <c r="AI60" s="152">
        <v>0</v>
      </c>
      <c r="AJ60" s="2">
        <v>0</v>
      </c>
      <c r="AK60" s="2">
        <v>0</v>
      </c>
      <c r="AL60" s="2">
        <v>0</v>
      </c>
      <c r="AM60" s="2">
        <v>0</v>
      </c>
      <c r="AN60" s="2">
        <v>0</v>
      </c>
      <c r="AO60" s="2">
        <v>0</v>
      </c>
      <c r="AP60" s="2">
        <v>0</v>
      </c>
      <c r="AQ60" s="2">
        <v>0</v>
      </c>
      <c r="AR60" s="128"/>
    </row>
    <row r="61" spans="3:44" ht="24.95" customHeight="1" thickBot="1" x14ac:dyDescent="0.2">
      <c r="C61" s="244" t="s">
        <v>120</v>
      </c>
      <c r="D61" s="245"/>
      <c r="E61" s="89" t="s">
        <v>121</v>
      </c>
      <c r="F61" s="90"/>
      <c r="G61" s="91" t="e">
        <f>INDEX(L61:AQ61,$R$20)*R19</f>
        <v>#VALUE!</v>
      </c>
      <c r="H61" s="91">
        <f t="shared" si="1"/>
        <v>0</v>
      </c>
      <c r="I61" s="41"/>
      <c r="J61" s="101" t="s">
        <v>118</v>
      </c>
      <c r="K61" s="12"/>
      <c r="L61" s="30">
        <v>0</v>
      </c>
      <c r="M61" s="30">
        <v>0</v>
      </c>
      <c r="N61" s="30">
        <v>0</v>
      </c>
      <c r="O61" s="2">
        <v>17</v>
      </c>
      <c r="P61" s="2">
        <v>17</v>
      </c>
      <c r="Q61" s="2">
        <v>17</v>
      </c>
      <c r="R61" s="2">
        <v>17</v>
      </c>
      <c r="S61" s="2">
        <v>17</v>
      </c>
      <c r="T61" s="2">
        <v>17</v>
      </c>
      <c r="U61" s="2">
        <v>17</v>
      </c>
      <c r="V61" s="2">
        <v>17</v>
      </c>
      <c r="W61" s="2">
        <v>17</v>
      </c>
      <c r="X61" s="2">
        <v>8</v>
      </c>
      <c r="Y61" s="2">
        <v>8</v>
      </c>
      <c r="Z61" s="2">
        <v>8</v>
      </c>
      <c r="AA61" s="2">
        <v>8</v>
      </c>
      <c r="AB61" s="2">
        <v>8</v>
      </c>
      <c r="AC61" s="2">
        <v>8</v>
      </c>
      <c r="AD61" s="2">
        <v>8</v>
      </c>
      <c r="AE61" s="2">
        <v>8</v>
      </c>
      <c r="AF61" s="2">
        <v>8</v>
      </c>
      <c r="AG61" s="2">
        <v>8</v>
      </c>
      <c r="AH61" s="2">
        <v>8</v>
      </c>
      <c r="AI61" s="152">
        <v>8</v>
      </c>
      <c r="AJ61" s="2">
        <v>17</v>
      </c>
      <c r="AK61" s="2">
        <v>17</v>
      </c>
      <c r="AL61" s="2">
        <v>17</v>
      </c>
      <c r="AM61" s="2">
        <v>17</v>
      </c>
      <c r="AN61" s="2">
        <v>8</v>
      </c>
      <c r="AO61" s="2">
        <v>8</v>
      </c>
      <c r="AP61" s="2">
        <v>8</v>
      </c>
      <c r="AQ61" s="2">
        <v>8</v>
      </c>
      <c r="AR61" s="128"/>
    </row>
    <row r="62" spans="3:44" ht="24.95" customHeight="1" thickTop="1" thickBot="1" x14ac:dyDescent="0.2">
      <c r="C62" s="246" t="s">
        <v>194</v>
      </c>
      <c r="D62" s="247"/>
      <c r="E62" s="57" t="s">
        <v>118</v>
      </c>
      <c r="F62" s="98">
        <f>SUM(F53,F55:F58,F60:F61)</f>
        <v>0</v>
      </c>
      <c r="G62" s="92" t="e">
        <f>INDEX(L62:AQ62,$R$20)*R19</f>
        <v>#VALUE!</v>
      </c>
      <c r="H62" s="99">
        <f>SUM(H53,H55:H58,H60:H61)</f>
        <v>0</v>
      </c>
      <c r="I62" s="55"/>
      <c r="J62" s="97"/>
      <c r="K62" s="12"/>
      <c r="L62" s="30">
        <v>0</v>
      </c>
      <c r="M62" s="30">
        <v>0</v>
      </c>
      <c r="N62" s="30">
        <v>0</v>
      </c>
      <c r="O62" s="2">
        <v>112</v>
      </c>
      <c r="P62" s="2">
        <v>112</v>
      </c>
      <c r="Q62" s="2">
        <v>112</v>
      </c>
      <c r="R62" s="2">
        <v>112</v>
      </c>
      <c r="S62" s="2">
        <v>112</v>
      </c>
      <c r="T62" s="2">
        <v>112</v>
      </c>
      <c r="U62" s="2">
        <v>112</v>
      </c>
      <c r="V62" s="2">
        <v>112</v>
      </c>
      <c r="W62" s="2">
        <v>112</v>
      </c>
      <c r="X62" s="2">
        <v>98</v>
      </c>
      <c r="Y62" s="2">
        <v>48</v>
      </c>
      <c r="Z62" s="2">
        <v>98</v>
      </c>
      <c r="AA62" s="2">
        <v>48</v>
      </c>
      <c r="AB62" s="2">
        <v>133</v>
      </c>
      <c r="AC62" s="2">
        <v>83</v>
      </c>
      <c r="AD62" s="2">
        <v>133</v>
      </c>
      <c r="AE62" s="2">
        <v>83</v>
      </c>
      <c r="AF62" s="2">
        <v>48</v>
      </c>
      <c r="AG62" s="2">
        <v>48</v>
      </c>
      <c r="AH62" s="2">
        <v>48</v>
      </c>
      <c r="AI62" s="152">
        <v>48</v>
      </c>
      <c r="AJ62" s="2">
        <v>62</v>
      </c>
      <c r="AK62" s="2">
        <v>62</v>
      </c>
      <c r="AL62" s="2">
        <v>62</v>
      </c>
      <c r="AM62" s="2">
        <v>62</v>
      </c>
      <c r="AN62" s="2">
        <v>48</v>
      </c>
      <c r="AO62" s="2">
        <v>48</v>
      </c>
      <c r="AP62" s="2">
        <v>48</v>
      </c>
      <c r="AQ62" s="2">
        <v>48</v>
      </c>
      <c r="AR62" s="129"/>
    </row>
    <row r="63" spans="3:44" ht="24.95" customHeight="1" thickTop="1" thickBot="1" x14ac:dyDescent="0.2">
      <c r="C63" s="239" t="s">
        <v>198</v>
      </c>
      <c r="D63" s="240"/>
      <c r="E63" s="85" t="s">
        <v>118</v>
      </c>
      <c r="F63" s="241" t="e">
        <f>MIN(G62,H62)</f>
        <v>#VALUE!</v>
      </c>
      <c r="G63" s="242"/>
      <c r="H63" s="243"/>
      <c r="I63" s="48"/>
      <c r="J63" s="12"/>
      <c r="K63" s="12"/>
      <c r="L63" s="30"/>
      <c r="M63" s="30"/>
      <c r="N63" s="30"/>
      <c r="O63" s="2"/>
      <c r="P63" s="2"/>
      <c r="Q63" s="2"/>
      <c r="R63" s="2"/>
      <c r="S63" s="2"/>
      <c r="T63" s="2"/>
      <c r="U63" s="2"/>
      <c r="V63" s="2"/>
      <c r="W63" s="2"/>
      <c r="X63" s="2"/>
      <c r="Y63" s="2"/>
      <c r="Z63" s="2"/>
      <c r="AA63" s="2"/>
      <c r="AB63" s="2"/>
      <c r="AC63" s="2"/>
      <c r="AD63" s="2"/>
      <c r="AE63" s="2"/>
      <c r="AF63" s="2"/>
      <c r="AG63" s="2"/>
      <c r="AH63" s="2"/>
      <c r="AI63" s="152"/>
      <c r="AJ63" s="2"/>
      <c r="AK63" s="2"/>
      <c r="AL63" s="2"/>
      <c r="AM63" s="2"/>
      <c r="AN63" s="2"/>
      <c r="AO63" s="2"/>
      <c r="AP63" s="2"/>
      <c r="AQ63" s="2"/>
    </row>
    <row r="64" spans="3:44" ht="5.0999999999999996" customHeight="1" x14ac:dyDescent="0.15">
      <c r="F64" s="12"/>
      <c r="G64" s="12"/>
      <c r="H64" s="12"/>
      <c r="I64" s="12"/>
      <c r="J64" s="12"/>
      <c r="K64" s="12"/>
      <c r="L64" s="30"/>
      <c r="M64" s="30"/>
      <c r="N64" s="30"/>
      <c r="O64" s="2"/>
      <c r="P64" s="2"/>
      <c r="Q64" s="2"/>
      <c r="R64" s="2"/>
      <c r="S64" s="2"/>
      <c r="T64" s="2"/>
      <c r="U64" s="2"/>
      <c r="V64" s="2"/>
      <c r="W64" s="2"/>
      <c r="X64" s="2"/>
      <c r="Y64" s="2"/>
      <c r="Z64" s="2"/>
      <c r="AA64" s="2"/>
      <c r="AB64" s="2"/>
      <c r="AC64" s="2"/>
      <c r="AD64" s="2"/>
      <c r="AE64" s="2"/>
      <c r="AF64" s="2"/>
      <c r="AG64" s="2"/>
      <c r="AH64" s="2"/>
      <c r="AI64" s="152"/>
      <c r="AJ64" s="2"/>
      <c r="AK64" s="2"/>
      <c r="AL64" s="2"/>
      <c r="AM64" s="2"/>
      <c r="AN64" s="2"/>
      <c r="AO64" s="2"/>
      <c r="AP64" s="2"/>
      <c r="AQ64" s="2"/>
    </row>
    <row r="65" spans="2:44" ht="24.95" customHeight="1" thickBot="1" x14ac:dyDescent="0.2">
      <c r="C65" s="18" t="s">
        <v>179</v>
      </c>
      <c r="D65" s="19"/>
      <c r="E65" s="20"/>
      <c r="F65" s="20"/>
      <c r="G65" s="20"/>
      <c r="H65" s="20"/>
      <c r="I65" s="20"/>
      <c r="J65" s="20"/>
      <c r="K65" s="12"/>
      <c r="L65" s="30"/>
      <c r="M65" s="30"/>
      <c r="N65" s="30"/>
      <c r="O65" s="2"/>
      <c r="P65" s="2"/>
      <c r="Q65" s="2"/>
      <c r="R65" s="2"/>
      <c r="S65" s="2"/>
      <c r="T65" s="2"/>
      <c r="U65" s="2"/>
      <c r="V65" s="2"/>
      <c r="W65" s="2"/>
      <c r="X65" s="2"/>
      <c r="Y65" s="2"/>
      <c r="Z65" s="2"/>
      <c r="AA65" s="2"/>
      <c r="AB65" s="2"/>
      <c r="AC65" s="2"/>
      <c r="AD65" s="2"/>
      <c r="AE65" s="2"/>
      <c r="AF65" s="2"/>
      <c r="AG65" s="2"/>
      <c r="AH65" s="2"/>
      <c r="AI65" s="152"/>
      <c r="AJ65" s="2"/>
      <c r="AK65" s="2"/>
      <c r="AL65" s="2"/>
      <c r="AM65" s="2"/>
      <c r="AN65" s="2"/>
      <c r="AO65" s="2"/>
      <c r="AP65" s="2"/>
      <c r="AQ65" s="2"/>
    </row>
    <row r="66" spans="2:44" ht="24.95" customHeight="1" thickTop="1" thickBot="1" x14ac:dyDescent="0.2">
      <c r="C66" s="251"/>
      <c r="D66" s="252"/>
      <c r="E66" s="53" t="s">
        <v>85</v>
      </c>
      <c r="F66" s="60" t="s">
        <v>201</v>
      </c>
      <c r="G66" s="49" t="s">
        <v>178</v>
      </c>
      <c r="H66" s="49" t="s">
        <v>197</v>
      </c>
      <c r="I66" s="69"/>
      <c r="J66" s="142" t="s">
        <v>480</v>
      </c>
      <c r="K66" s="12"/>
      <c r="L66" s="30"/>
      <c r="M66" s="30"/>
      <c r="N66" s="30"/>
      <c r="O66" s="72" t="s">
        <v>404</v>
      </c>
      <c r="P66" s="2"/>
      <c r="Q66" s="2"/>
      <c r="R66" s="2"/>
      <c r="S66" s="2"/>
      <c r="T66" s="2"/>
      <c r="U66" s="2"/>
      <c r="V66" s="2"/>
      <c r="W66" s="2"/>
      <c r="X66" s="2"/>
      <c r="Y66" s="2"/>
      <c r="Z66" s="2"/>
      <c r="AA66" s="2"/>
      <c r="AB66" s="2"/>
      <c r="AC66" s="2"/>
      <c r="AD66" s="2"/>
      <c r="AE66" s="2"/>
      <c r="AF66" s="2"/>
      <c r="AG66" s="2"/>
      <c r="AH66" s="2"/>
      <c r="AI66" s="152"/>
      <c r="AJ66" s="2"/>
      <c r="AK66" s="2"/>
      <c r="AL66" s="2"/>
      <c r="AM66" s="2"/>
      <c r="AN66" s="2"/>
      <c r="AO66" s="2"/>
      <c r="AP66" s="2"/>
      <c r="AQ66" s="2"/>
    </row>
    <row r="67" spans="2:44" ht="24.95" customHeight="1" thickBot="1" x14ac:dyDescent="0.2">
      <c r="C67" s="237" t="s">
        <v>196</v>
      </c>
      <c r="D67" s="238"/>
      <c r="E67" s="57" t="s">
        <v>118</v>
      </c>
      <c r="F67" s="58">
        <f>SUM(F30,F37,F48,F62)</f>
        <v>0</v>
      </c>
      <c r="G67" s="59" t="e">
        <f>IF(Q71=0,INDEX(L67:AQ67,$R$20)*R19,INDEX(L68:AQ68,$R$20)*R19)</f>
        <v>#VALUE!</v>
      </c>
      <c r="H67" s="59" t="e">
        <f>SUM(F31,F38,F49,F63)</f>
        <v>#VALUE!</v>
      </c>
      <c r="I67" s="102"/>
      <c r="J67" s="103" t="e">
        <f>MIN(F67,G67,H67)</f>
        <v>#VALUE!</v>
      </c>
      <c r="K67" s="12"/>
      <c r="L67" s="30">
        <v>4000</v>
      </c>
      <c r="M67" s="30">
        <v>4000</v>
      </c>
      <c r="N67" s="30">
        <v>3350</v>
      </c>
      <c r="O67" s="2">
        <v>500</v>
      </c>
      <c r="P67" s="2">
        <v>400</v>
      </c>
      <c r="Q67" s="2">
        <v>280</v>
      </c>
      <c r="R67" s="2">
        <v>500</v>
      </c>
      <c r="S67" s="2">
        <v>400</v>
      </c>
      <c r="T67" s="2">
        <v>280</v>
      </c>
      <c r="U67" s="2">
        <v>500</v>
      </c>
      <c r="V67" s="2">
        <v>400</v>
      </c>
      <c r="W67" s="2">
        <v>280</v>
      </c>
      <c r="X67" s="2">
        <v>135</v>
      </c>
      <c r="Y67" s="2">
        <v>135</v>
      </c>
      <c r="Z67" s="2">
        <v>95</v>
      </c>
      <c r="AA67" s="2">
        <v>135</v>
      </c>
      <c r="AB67" s="2">
        <v>135</v>
      </c>
      <c r="AC67" s="2">
        <v>135</v>
      </c>
      <c r="AD67" s="2">
        <v>95</v>
      </c>
      <c r="AE67" s="2">
        <v>135</v>
      </c>
      <c r="AF67" s="2">
        <v>135</v>
      </c>
      <c r="AG67" s="2">
        <v>135</v>
      </c>
      <c r="AH67" s="2">
        <v>95</v>
      </c>
      <c r="AI67" s="152">
        <v>135</v>
      </c>
      <c r="AJ67" s="2">
        <v>500</v>
      </c>
      <c r="AK67" s="2">
        <v>400</v>
      </c>
      <c r="AL67" s="2">
        <v>280</v>
      </c>
      <c r="AM67" s="2">
        <v>108</v>
      </c>
      <c r="AN67" s="2">
        <v>135</v>
      </c>
      <c r="AO67" s="2">
        <v>135</v>
      </c>
      <c r="AP67" s="2">
        <v>95</v>
      </c>
      <c r="AQ67" s="2">
        <v>135</v>
      </c>
      <c r="AR67" s="121"/>
    </row>
    <row r="68" spans="2:44" ht="24.95" customHeight="1" x14ac:dyDescent="0.15">
      <c r="E68"/>
      <c r="L68" s="2">
        <v>4000</v>
      </c>
      <c r="M68" s="2">
        <v>4000</v>
      </c>
      <c r="N68" s="2">
        <v>3350</v>
      </c>
      <c r="O68" s="2">
        <v>1400</v>
      </c>
      <c r="P68" s="2">
        <v>1300</v>
      </c>
      <c r="Q68" s="2">
        <v>1180</v>
      </c>
      <c r="R68" s="2">
        <v>1400</v>
      </c>
      <c r="S68" s="2">
        <v>1300</v>
      </c>
      <c r="T68" s="2">
        <v>1180</v>
      </c>
      <c r="U68" s="2">
        <v>1400</v>
      </c>
      <c r="V68" s="2">
        <v>1300</v>
      </c>
      <c r="W68" s="2">
        <v>1180</v>
      </c>
      <c r="X68" s="2">
        <v>1035</v>
      </c>
      <c r="Y68" s="2">
        <v>1035</v>
      </c>
      <c r="Z68" s="2">
        <v>995</v>
      </c>
      <c r="AA68" s="2">
        <v>1035</v>
      </c>
      <c r="AB68" s="2">
        <v>1035</v>
      </c>
      <c r="AC68" s="2">
        <v>1035</v>
      </c>
      <c r="AD68" s="2">
        <v>995</v>
      </c>
      <c r="AE68" s="2">
        <v>1035</v>
      </c>
      <c r="AF68" s="2">
        <v>1035</v>
      </c>
      <c r="AG68" s="2">
        <v>1035</v>
      </c>
      <c r="AH68" s="2">
        <v>995</v>
      </c>
      <c r="AI68" s="152">
        <v>1035</v>
      </c>
      <c r="AJ68" s="2">
        <v>1400</v>
      </c>
      <c r="AK68" s="2">
        <v>1300</v>
      </c>
      <c r="AL68" s="2">
        <v>1180</v>
      </c>
      <c r="AM68" s="2">
        <v>1008</v>
      </c>
      <c r="AN68" s="2">
        <v>1035</v>
      </c>
      <c r="AO68" s="2">
        <v>1035</v>
      </c>
      <c r="AP68" s="2">
        <v>995</v>
      </c>
      <c r="AQ68" s="2">
        <v>1035</v>
      </c>
      <c r="AR68" s="130"/>
    </row>
    <row r="69" spans="2:44" ht="24.95" customHeight="1" x14ac:dyDescent="0.15">
      <c r="B69" s="8" t="s">
        <v>452</v>
      </c>
      <c r="C69" s="8"/>
      <c r="D69" s="8"/>
      <c r="E69" s="8"/>
      <c r="F69" s="8"/>
      <c r="G69" s="8"/>
      <c r="H69" s="8"/>
      <c r="I69" s="8"/>
      <c r="J69" s="8"/>
      <c r="O69" t="s">
        <v>405</v>
      </c>
    </row>
    <row r="70" spans="2:44" ht="24.95" customHeight="1" x14ac:dyDescent="0.15">
      <c r="C70" s="18" t="s">
        <v>162</v>
      </c>
      <c r="D70" s="18"/>
      <c r="E70" s="18"/>
      <c r="F70" s="18"/>
      <c r="G70" s="18"/>
      <c r="H70" s="18"/>
      <c r="I70" s="18"/>
      <c r="J70" s="18"/>
    </row>
    <row r="71" spans="2:44" ht="24.95" customHeight="1" x14ac:dyDescent="0.15">
      <c r="C71" t="s">
        <v>337</v>
      </c>
      <c r="E71"/>
      <c r="Q71" s="116">
        <f>'5－10－1会社別見積書一覧'!G43</f>
        <v>0</v>
      </c>
      <c r="R71" t="s">
        <v>406</v>
      </c>
    </row>
    <row r="72" spans="2:44" ht="24.95" customHeight="1" x14ac:dyDescent="0.15">
      <c r="C72" s="2" t="s">
        <v>338</v>
      </c>
      <c r="D72" s="78"/>
    </row>
    <row r="73" spans="2:44" ht="24.95" customHeight="1" x14ac:dyDescent="0.15">
      <c r="C73" s="13" t="s">
        <v>339</v>
      </c>
      <c r="D73" s="80"/>
    </row>
    <row r="74" spans="2:44" ht="24.95" customHeight="1" x14ac:dyDescent="0.15">
      <c r="C74" t="s">
        <v>340</v>
      </c>
    </row>
    <row r="75" spans="2:44" ht="24.95" customHeight="1" x14ac:dyDescent="0.15">
      <c r="C75" s="270" t="s">
        <v>297</v>
      </c>
      <c r="D75" s="271"/>
      <c r="E75" s="271"/>
      <c r="F75" s="271"/>
      <c r="G75" s="271"/>
      <c r="H75" s="272"/>
      <c r="I75" s="43"/>
      <c r="J75" s="78"/>
    </row>
    <row r="76" spans="2:44" ht="24.95" customHeight="1" x14ac:dyDescent="0.15">
      <c r="C76" s="230" t="s">
        <v>157</v>
      </c>
      <c r="D76" s="215"/>
      <c r="E76" s="215"/>
      <c r="F76" s="215"/>
      <c r="G76" s="215"/>
      <c r="H76" s="231"/>
      <c r="I76" s="32"/>
      <c r="J76" s="78"/>
    </row>
    <row r="77" spans="2:44" ht="5.0999999999999996" customHeight="1" x14ac:dyDescent="0.15"/>
    <row r="78" spans="2:44" ht="24.95" customHeight="1" x14ac:dyDescent="0.15">
      <c r="B78" s="16"/>
      <c r="C78" s="18" t="s">
        <v>163</v>
      </c>
      <c r="D78" s="18"/>
      <c r="E78" s="18"/>
      <c r="F78" s="18"/>
      <c r="G78" s="18"/>
      <c r="H78" s="18"/>
      <c r="I78" s="18"/>
      <c r="J78" s="18"/>
    </row>
    <row r="79" spans="2:44" ht="24.95" customHeight="1" x14ac:dyDescent="0.15">
      <c r="B79" s="16"/>
      <c r="C79" t="s">
        <v>324</v>
      </c>
      <c r="D79" s="27"/>
      <c r="E79" s="27"/>
      <c r="F79" s="27"/>
      <c r="G79" s="27"/>
      <c r="H79" s="27"/>
      <c r="I79" s="27"/>
      <c r="J79" s="27"/>
    </row>
    <row r="80" spans="2:44" ht="24.95" customHeight="1" x14ac:dyDescent="0.15">
      <c r="C80" s="230" t="s">
        <v>323</v>
      </c>
      <c r="D80" s="215"/>
      <c r="E80" s="215"/>
      <c r="F80" s="215"/>
      <c r="G80" s="215"/>
      <c r="H80" s="231"/>
      <c r="I80" s="32"/>
      <c r="J80" s="79"/>
      <c r="W80" t="s">
        <v>138</v>
      </c>
    </row>
    <row r="81" spans="2:44" ht="5.0999999999999996" customHeight="1" x14ac:dyDescent="0.15"/>
    <row r="82" spans="2:44" ht="24.95" customHeight="1" x14ac:dyDescent="0.15">
      <c r="B82" s="17"/>
      <c r="C82" s="18" t="s">
        <v>164</v>
      </c>
      <c r="D82" s="18"/>
      <c r="E82" s="18"/>
      <c r="F82" s="18"/>
      <c r="G82" s="18"/>
      <c r="H82" s="18"/>
      <c r="I82" s="18"/>
      <c r="J82" s="18"/>
      <c r="W82" t="s">
        <v>390</v>
      </c>
    </row>
    <row r="83" spans="2:44" ht="24.95" customHeight="1" x14ac:dyDescent="0.15">
      <c r="B83" s="17"/>
      <c r="C83" t="s">
        <v>318</v>
      </c>
      <c r="D83" s="27"/>
      <c r="E83" s="27"/>
      <c r="F83" s="27"/>
      <c r="G83" s="27"/>
      <c r="H83" s="27"/>
      <c r="I83" s="27"/>
      <c r="J83" s="27"/>
    </row>
    <row r="84" spans="2:44" ht="24.95" customHeight="1" x14ac:dyDescent="0.15">
      <c r="C84" s="230" t="s">
        <v>192</v>
      </c>
      <c r="D84" s="215"/>
      <c r="E84" s="215"/>
      <c r="F84" s="215"/>
      <c r="G84" s="215"/>
      <c r="H84" s="231"/>
      <c r="I84" s="32"/>
      <c r="J84" s="78"/>
    </row>
    <row r="85" spans="2:44" ht="24.95" customHeight="1" x14ac:dyDescent="0.15">
      <c r="C85" s="230" t="s">
        <v>193</v>
      </c>
      <c r="D85" s="215"/>
      <c r="E85" s="215"/>
      <c r="F85" s="215"/>
      <c r="G85" s="215"/>
      <c r="H85" s="231"/>
      <c r="I85" s="32"/>
      <c r="J85" s="78"/>
    </row>
    <row r="86" spans="2:44" ht="24.95" customHeight="1" x14ac:dyDescent="0.15">
      <c r="E86"/>
      <c r="F86" s="232" t="s">
        <v>153</v>
      </c>
      <c r="G86" s="232"/>
      <c r="H86" s="15" t="s">
        <v>158</v>
      </c>
      <c r="I86" s="15"/>
      <c r="J86" s="14" t="s">
        <v>153</v>
      </c>
    </row>
    <row r="87" spans="2:44" ht="24.95" customHeight="1" x14ac:dyDescent="0.15">
      <c r="C87" t="s">
        <v>389</v>
      </c>
      <c r="E87"/>
      <c r="F87" s="74"/>
      <c r="G87" s="74"/>
      <c r="H87" s="12"/>
      <c r="I87" s="12"/>
      <c r="J87" s="74"/>
    </row>
    <row r="88" spans="2:44" ht="5.0999999999999996" customHeight="1" x14ac:dyDescent="0.15"/>
    <row r="89" spans="2:44" ht="24.95" customHeight="1" x14ac:dyDescent="0.15">
      <c r="B89" s="17"/>
      <c r="C89" s="18" t="s">
        <v>316</v>
      </c>
      <c r="D89" s="18"/>
      <c r="E89" s="18"/>
      <c r="F89" s="18"/>
      <c r="G89" s="18"/>
      <c r="H89" s="18"/>
      <c r="I89" s="18"/>
      <c r="J89" s="18"/>
    </row>
    <row r="90" spans="2:44" ht="24.95" customHeight="1" x14ac:dyDescent="0.15">
      <c r="B90" s="17"/>
      <c r="C90" t="s">
        <v>317</v>
      </c>
      <c r="D90" s="27"/>
      <c r="E90" s="27"/>
      <c r="F90" s="27"/>
      <c r="G90" s="27"/>
      <c r="H90" s="27"/>
      <c r="I90" s="27"/>
      <c r="J90" s="27"/>
    </row>
    <row r="91" spans="2:44" s="7" customFormat="1" ht="34.5" customHeight="1" x14ac:dyDescent="0.15">
      <c r="C91" s="267" t="s">
        <v>511</v>
      </c>
      <c r="D91" s="268"/>
      <c r="E91" s="268"/>
      <c r="F91" s="268"/>
      <c r="G91" s="268"/>
      <c r="H91" s="269"/>
      <c r="I91" s="44"/>
      <c r="J91" s="144"/>
      <c r="AR91" s="122"/>
    </row>
    <row r="92" spans="2:44" ht="5.0999999999999996" customHeight="1" x14ac:dyDescent="0.15"/>
    <row r="93" spans="2:44" ht="24.95" customHeight="1" x14ac:dyDescent="0.15">
      <c r="B93" s="17"/>
      <c r="C93" s="18" t="s">
        <v>165</v>
      </c>
      <c r="D93" s="18"/>
      <c r="E93" s="18"/>
      <c r="F93" s="18"/>
      <c r="G93" s="18"/>
      <c r="H93" s="18"/>
      <c r="I93" s="18"/>
      <c r="J93" s="18"/>
    </row>
    <row r="94" spans="2:44" ht="24.95" customHeight="1" x14ac:dyDescent="0.15">
      <c r="B94" s="17"/>
      <c r="C94" t="s">
        <v>392</v>
      </c>
      <c r="D94" s="27"/>
      <c r="E94" s="27"/>
      <c r="F94" s="27"/>
      <c r="G94" s="27"/>
      <c r="H94" s="27"/>
      <c r="I94" s="27"/>
      <c r="J94" s="27"/>
    </row>
    <row r="95" spans="2:44" ht="24.95" customHeight="1" x14ac:dyDescent="0.15">
      <c r="C95" s="230" t="s">
        <v>493</v>
      </c>
      <c r="D95" s="215"/>
      <c r="E95" s="215"/>
      <c r="F95" s="215"/>
      <c r="G95" s="215"/>
      <c r="H95" s="231"/>
      <c r="I95" s="32"/>
      <c r="J95" s="78"/>
    </row>
    <row r="96" spans="2:44" ht="24.95" customHeight="1" x14ac:dyDescent="0.15">
      <c r="C96" s="230" t="s">
        <v>190</v>
      </c>
      <c r="D96" s="215"/>
      <c r="E96" s="215"/>
      <c r="F96" s="215"/>
      <c r="G96" s="215"/>
      <c r="H96" s="231"/>
      <c r="I96" s="32"/>
      <c r="J96" s="78"/>
    </row>
    <row r="97" spans="2:14" ht="24.95" customHeight="1" x14ac:dyDescent="0.15">
      <c r="C97" s="230" t="s">
        <v>191</v>
      </c>
      <c r="D97" s="215"/>
      <c r="E97" s="215"/>
      <c r="F97" s="215"/>
      <c r="G97" s="215"/>
      <c r="H97" s="231"/>
      <c r="I97" s="32"/>
      <c r="J97" s="78"/>
    </row>
    <row r="98" spans="2:14" ht="24.95" customHeight="1" x14ac:dyDescent="0.15">
      <c r="C98" s="217" t="s">
        <v>160</v>
      </c>
      <c r="D98" s="217" t="s">
        <v>69</v>
      </c>
      <c r="E98" s="217"/>
      <c r="F98" s="78"/>
      <c r="G98" s="218" t="s">
        <v>512</v>
      </c>
      <c r="H98" s="219"/>
      <c r="I98" s="219"/>
      <c r="J98" s="219"/>
    </row>
    <row r="99" spans="2:14" ht="24.95" customHeight="1" x14ac:dyDescent="0.15">
      <c r="C99" s="217"/>
      <c r="D99" s="222" t="s">
        <v>70</v>
      </c>
      <c r="E99" s="222"/>
      <c r="F99" s="143"/>
      <c r="G99" s="220"/>
      <c r="H99" s="221"/>
      <c r="I99" s="221"/>
      <c r="J99" s="221"/>
    </row>
    <row r="100" spans="2:14" ht="24.95" customHeight="1" x14ac:dyDescent="0.15">
      <c r="B100" s="7"/>
      <c r="C100" s="223" t="s">
        <v>161</v>
      </c>
      <c r="D100" s="224"/>
      <c r="E100" s="225"/>
      <c r="F100" s="225"/>
      <c r="G100" s="225"/>
      <c r="H100" s="225"/>
      <c r="I100" s="225"/>
      <c r="J100" s="226"/>
    </row>
    <row r="101" spans="2:14" ht="24.95" customHeight="1" x14ac:dyDescent="0.15">
      <c r="B101" s="7"/>
      <c r="C101" s="223"/>
      <c r="D101" s="227"/>
      <c r="E101" s="228"/>
      <c r="F101" s="228"/>
      <c r="G101" s="228"/>
      <c r="H101" s="228"/>
      <c r="I101" s="228"/>
      <c r="J101" s="229"/>
    </row>
    <row r="102" spans="2:14" ht="5.0999999999999996" customHeight="1" x14ac:dyDescent="0.15"/>
    <row r="103" spans="2:14" ht="24.95" customHeight="1" x14ac:dyDescent="0.15">
      <c r="B103" s="17"/>
      <c r="C103" s="216" t="s">
        <v>494</v>
      </c>
      <c r="D103" s="216"/>
      <c r="E103" s="216"/>
      <c r="F103" s="216"/>
      <c r="G103" s="216"/>
      <c r="H103" s="216"/>
      <c r="I103" s="216"/>
      <c r="J103" s="216"/>
    </row>
    <row r="104" spans="2:14" ht="24.95" customHeight="1" x14ac:dyDescent="0.15">
      <c r="B104" s="17"/>
      <c r="C104" s="76" t="s">
        <v>322</v>
      </c>
      <c r="D104" s="75"/>
      <c r="E104" s="75"/>
      <c r="F104" s="75"/>
      <c r="G104" s="75"/>
      <c r="H104" s="75"/>
      <c r="I104" s="75"/>
      <c r="J104" s="75"/>
    </row>
    <row r="105" spans="2:14" ht="24.95" customHeight="1" x14ac:dyDescent="0.15">
      <c r="C105" s="217" t="s">
        <v>310</v>
      </c>
      <c r="D105" s="217"/>
      <c r="E105" s="217"/>
      <c r="F105" s="217"/>
      <c r="G105" s="217"/>
      <c r="H105" s="217"/>
      <c r="I105" s="72"/>
      <c r="J105" s="78"/>
    </row>
    <row r="106" spans="2:14" ht="24.95" customHeight="1" x14ac:dyDescent="0.15">
      <c r="C106" s="217" t="s">
        <v>320</v>
      </c>
      <c r="D106" s="217"/>
      <c r="E106" s="217"/>
      <c r="F106" s="217"/>
      <c r="G106" s="217"/>
      <c r="H106" s="217"/>
      <c r="I106" s="72"/>
      <c r="J106" s="78"/>
    </row>
    <row r="107" spans="2:14" ht="24.95" customHeight="1" x14ac:dyDescent="0.15">
      <c r="C107" s="217" t="s">
        <v>321</v>
      </c>
      <c r="D107" s="217"/>
      <c r="E107" s="217"/>
      <c r="F107" s="217"/>
      <c r="G107" s="217"/>
      <c r="H107" s="217"/>
      <c r="I107" s="72"/>
      <c r="J107" s="78"/>
    </row>
    <row r="108" spans="2:14" ht="24.95" customHeight="1" x14ac:dyDescent="0.15">
      <c r="C108" s="11" t="s">
        <v>315</v>
      </c>
      <c r="D108" s="11"/>
      <c r="E108" s="11"/>
      <c r="F108" s="11"/>
      <c r="G108" s="11"/>
      <c r="H108" s="11"/>
      <c r="I108" s="11"/>
    </row>
    <row r="109" spans="2:14" ht="24.95" customHeight="1" x14ac:dyDescent="0.15">
      <c r="D109" s="30" t="s">
        <v>314</v>
      </c>
      <c r="E109" s="266"/>
      <c r="F109" s="266"/>
      <c r="G109" s="30" t="s">
        <v>312</v>
      </c>
      <c r="H109" s="30" t="s">
        <v>313</v>
      </c>
      <c r="I109" s="73"/>
      <c r="J109" s="73"/>
      <c r="K109" s="11"/>
      <c r="L109" s="11"/>
      <c r="M109" s="11"/>
      <c r="N109" s="11"/>
    </row>
    <row r="110" spans="2:14" ht="20.25" customHeight="1" x14ac:dyDescent="0.15">
      <c r="B110" s="7"/>
      <c r="C110" s="223" t="s">
        <v>311</v>
      </c>
      <c r="D110" s="266"/>
      <c r="E110" s="266"/>
      <c r="F110" s="266"/>
      <c r="G110" s="266"/>
      <c r="H110" s="266"/>
      <c r="I110" s="266"/>
      <c r="J110" s="266"/>
    </row>
    <row r="111" spans="2:14" ht="20.25" customHeight="1" x14ac:dyDescent="0.15">
      <c r="B111" s="7"/>
      <c r="C111" s="223"/>
      <c r="D111" s="266"/>
      <c r="E111" s="266"/>
      <c r="F111" s="266"/>
      <c r="G111" s="266"/>
      <c r="H111" s="266"/>
      <c r="I111" s="266"/>
      <c r="J111" s="266"/>
    </row>
    <row r="112" spans="2:14" ht="24.95" customHeight="1" x14ac:dyDescent="0.15">
      <c r="B112" s="7"/>
      <c r="C112" s="267" t="s">
        <v>319</v>
      </c>
      <c r="D112" s="268"/>
      <c r="E112" s="268"/>
      <c r="F112" s="268"/>
      <c r="G112" s="268"/>
      <c r="H112" s="269"/>
      <c r="I112" s="30"/>
      <c r="J112" s="78"/>
    </row>
    <row r="113" spans="2:10" ht="24.95" customHeight="1" x14ac:dyDescent="0.15">
      <c r="B113" s="7"/>
      <c r="C113" s="267" t="s">
        <v>388</v>
      </c>
      <c r="D113" s="268"/>
      <c r="E113" s="268"/>
      <c r="F113" s="268"/>
      <c r="G113" s="268"/>
      <c r="H113" s="269"/>
      <c r="I113" s="30"/>
      <c r="J113" s="78"/>
    </row>
    <row r="114" spans="2:10" ht="5.0999999999999996" customHeight="1" x14ac:dyDescent="0.15"/>
    <row r="115" spans="2:10" ht="24.95" customHeight="1" x14ac:dyDescent="0.15">
      <c r="B115" s="21" t="s">
        <v>451</v>
      </c>
      <c r="C115" s="21"/>
      <c r="D115" s="21"/>
      <c r="E115" s="21"/>
      <c r="F115" s="21"/>
      <c r="G115" s="21"/>
      <c r="H115" s="21"/>
      <c r="I115" s="21"/>
      <c r="J115" s="21"/>
    </row>
    <row r="116" spans="2:10" ht="24.95" customHeight="1" x14ac:dyDescent="0.15">
      <c r="C116" s="216" t="s">
        <v>180</v>
      </c>
      <c r="D116" s="216"/>
      <c r="E116" s="216"/>
      <c r="F116" s="216"/>
      <c r="G116" s="216"/>
      <c r="H116" s="216"/>
      <c r="I116" s="216"/>
      <c r="J116" s="216"/>
    </row>
    <row r="117" spans="2:10" ht="24.95" customHeight="1" x14ac:dyDescent="0.15">
      <c r="C117" s="11" t="s">
        <v>325</v>
      </c>
      <c r="D117" s="31"/>
      <c r="E117" s="31"/>
      <c r="F117" s="31"/>
      <c r="G117" s="31"/>
      <c r="H117" s="31"/>
      <c r="I117" s="31"/>
      <c r="J117" s="31"/>
    </row>
    <row r="118" spans="2:10" ht="24.95" customHeight="1" x14ac:dyDescent="0.15">
      <c r="C118" s="2" t="s">
        <v>183</v>
      </c>
      <c r="D118" s="78"/>
      <c r="E118" s="148" t="s">
        <v>496</v>
      </c>
      <c r="F118" s="149" t="s">
        <v>495</v>
      </c>
    </row>
    <row r="119" spans="2:10" ht="24.95" customHeight="1" x14ac:dyDescent="0.15">
      <c r="C119" s="2" t="s">
        <v>184</v>
      </c>
      <c r="D119" s="78"/>
      <c r="E119"/>
    </row>
    <row r="120" spans="2:10" ht="5.0999999999999996" customHeight="1" x14ac:dyDescent="0.15">
      <c r="E120"/>
    </row>
    <row r="121" spans="2:10" ht="24.95" customHeight="1" x14ac:dyDescent="0.15">
      <c r="C121" s="216" t="s">
        <v>181</v>
      </c>
      <c r="D121" s="216"/>
      <c r="E121" s="216"/>
      <c r="F121" s="216"/>
      <c r="G121" s="216"/>
      <c r="H121" s="216"/>
      <c r="I121" s="34"/>
      <c r="J121" s="19"/>
    </row>
    <row r="122" spans="2:10" ht="24.95" customHeight="1" x14ac:dyDescent="0.15">
      <c r="C122" s="11" t="s">
        <v>326</v>
      </c>
      <c r="D122" s="31"/>
      <c r="E122" s="31"/>
      <c r="F122" s="31"/>
      <c r="G122" s="31"/>
      <c r="H122" s="31"/>
      <c r="I122" s="31"/>
    </row>
    <row r="123" spans="2:10" ht="24.95" customHeight="1" x14ac:dyDescent="0.15">
      <c r="C123" s="2" t="s">
        <v>188</v>
      </c>
      <c r="D123" s="78"/>
    </row>
    <row r="124" spans="2:10" ht="24.95" customHeight="1" x14ac:dyDescent="0.15">
      <c r="C124" s="2" t="s">
        <v>189</v>
      </c>
      <c r="D124" s="78"/>
      <c r="E124" s="217" t="s">
        <v>159</v>
      </c>
      <c r="F124" s="217"/>
      <c r="G124" s="266"/>
      <c r="H124" s="266"/>
      <c r="I124" s="45"/>
    </row>
    <row r="125" spans="2:10" ht="5.0999999999999996" customHeight="1" x14ac:dyDescent="0.15">
      <c r="E125" s="11"/>
      <c r="F125" s="11"/>
      <c r="G125" s="12"/>
      <c r="H125" s="12"/>
      <c r="I125" s="12"/>
    </row>
    <row r="126" spans="2:10" ht="24.95" customHeight="1" x14ac:dyDescent="0.15">
      <c r="C126" s="216" t="s">
        <v>328</v>
      </c>
      <c r="D126" s="216"/>
      <c r="E126" s="216"/>
      <c r="F126" s="216"/>
      <c r="G126" s="216"/>
      <c r="H126" s="216"/>
      <c r="I126" s="34"/>
      <c r="J126" s="19"/>
    </row>
    <row r="127" spans="2:10" ht="24.95" customHeight="1" x14ac:dyDescent="0.15">
      <c r="C127" s="11" t="s">
        <v>327</v>
      </c>
      <c r="D127" s="31"/>
      <c r="E127" s="31"/>
      <c r="F127" s="31"/>
      <c r="G127" s="31"/>
      <c r="H127" s="31"/>
      <c r="I127" s="31"/>
    </row>
    <row r="128" spans="2:10" ht="24.95" customHeight="1" x14ac:dyDescent="0.15">
      <c r="C128" s="260"/>
      <c r="D128" s="261"/>
      <c r="E128" s="261"/>
      <c r="F128" s="261"/>
      <c r="G128" s="261"/>
      <c r="H128" s="261"/>
      <c r="I128" s="261"/>
      <c r="J128" s="262"/>
    </row>
    <row r="129" spans="3:10" ht="24.95" customHeight="1" x14ac:dyDescent="0.15">
      <c r="C129" s="263"/>
      <c r="D129" s="264"/>
      <c r="E129" s="264"/>
      <c r="F129" s="264"/>
      <c r="G129" s="264"/>
      <c r="H129" s="264"/>
      <c r="I129" s="264"/>
      <c r="J129" s="265"/>
    </row>
    <row r="130" spans="3:10" ht="5.0999999999999996" customHeight="1" x14ac:dyDescent="0.15">
      <c r="C130" s="12"/>
      <c r="D130" s="12"/>
      <c r="F130" s="12"/>
      <c r="G130" s="12"/>
      <c r="H130" s="12"/>
      <c r="I130" s="12"/>
      <c r="J130" s="12"/>
    </row>
    <row r="131" spans="3:10" ht="24.95" customHeight="1" x14ac:dyDescent="0.15">
      <c r="C131" s="216" t="s">
        <v>330</v>
      </c>
      <c r="D131" s="216"/>
      <c r="E131" s="216"/>
      <c r="F131" s="216"/>
      <c r="G131" s="216"/>
      <c r="H131" s="216"/>
      <c r="I131" s="216"/>
      <c r="J131" s="216"/>
    </row>
    <row r="132" spans="3:10" ht="24.95" customHeight="1" x14ac:dyDescent="0.15">
      <c r="C132" s="11" t="s">
        <v>329</v>
      </c>
      <c r="D132" s="31"/>
      <c r="E132" s="31"/>
      <c r="F132" s="31"/>
      <c r="G132" s="31"/>
      <c r="H132" s="31"/>
      <c r="I132" s="31"/>
      <c r="J132" s="31"/>
    </row>
    <row r="133" spans="3:10" ht="24.95" customHeight="1" x14ac:dyDescent="0.15">
      <c r="C133" s="260"/>
      <c r="D133" s="261"/>
      <c r="E133" s="261"/>
      <c r="F133" s="261"/>
      <c r="G133" s="261"/>
      <c r="H133" s="261"/>
      <c r="I133" s="261"/>
      <c r="J133" s="262"/>
    </row>
    <row r="134" spans="3:10" ht="24.95" customHeight="1" x14ac:dyDescent="0.15">
      <c r="C134" s="263"/>
      <c r="D134" s="264"/>
      <c r="E134" s="264"/>
      <c r="F134" s="264"/>
      <c r="G134" s="264"/>
      <c r="H134" s="264"/>
      <c r="I134" s="264"/>
      <c r="J134" s="265"/>
    </row>
    <row r="135" spans="3:10" ht="5.0999999999999996" customHeight="1" x14ac:dyDescent="0.15">
      <c r="C135" s="12"/>
      <c r="D135" s="12"/>
      <c r="F135" s="12"/>
      <c r="G135" s="12"/>
      <c r="H135" s="12"/>
      <c r="I135" s="12"/>
      <c r="J135" s="12"/>
    </row>
    <row r="136" spans="3:10" ht="24.95" customHeight="1" x14ac:dyDescent="0.15">
      <c r="C136" s="216" t="s">
        <v>182</v>
      </c>
      <c r="D136" s="216"/>
      <c r="E136" s="216"/>
      <c r="F136" s="216"/>
      <c r="G136" s="216"/>
      <c r="H136" s="216"/>
      <c r="I136" s="34"/>
      <c r="J136" s="19"/>
    </row>
    <row r="137" spans="3:10" ht="24.95" customHeight="1" x14ac:dyDescent="0.15">
      <c r="C137" s="11" t="s">
        <v>331</v>
      </c>
      <c r="D137" s="31"/>
      <c r="E137" s="31"/>
      <c r="F137" s="31"/>
      <c r="G137" s="31"/>
      <c r="H137" s="31"/>
      <c r="I137" s="31"/>
    </row>
    <row r="138" spans="3:10" ht="24.95" customHeight="1" x14ac:dyDescent="0.15">
      <c r="C138" s="2" t="s">
        <v>183</v>
      </c>
      <c r="D138" s="78"/>
      <c r="F138" s="259" t="s">
        <v>166</v>
      </c>
      <c r="G138" s="259"/>
      <c r="H138" s="259"/>
      <c r="I138" s="11"/>
    </row>
    <row r="139" spans="3:10" ht="24.95" customHeight="1" x14ac:dyDescent="0.15">
      <c r="C139" s="2" t="s">
        <v>184</v>
      </c>
      <c r="D139" s="143"/>
      <c r="F139" s="259"/>
      <c r="G139" s="259"/>
      <c r="H139" s="259"/>
      <c r="I139" s="11"/>
    </row>
    <row r="140" spans="3:10" ht="49.5" customHeight="1" x14ac:dyDescent="0.15">
      <c r="C140" s="2" t="s">
        <v>185</v>
      </c>
      <c r="D140" s="258"/>
      <c r="E140" s="258"/>
      <c r="F140" s="258"/>
      <c r="G140" s="220" t="s">
        <v>308</v>
      </c>
      <c r="H140" s="259"/>
      <c r="I140" s="259"/>
      <c r="J140" s="259"/>
    </row>
    <row r="141" spans="3:10" ht="49.5" customHeight="1" x14ac:dyDescent="0.15">
      <c r="C141" s="2" t="s">
        <v>186</v>
      </c>
      <c r="D141" s="258"/>
      <c r="E141" s="258"/>
      <c r="F141" s="258"/>
      <c r="G141" s="220" t="s">
        <v>309</v>
      </c>
      <c r="H141" s="259"/>
      <c r="I141" s="259"/>
      <c r="J141" s="259"/>
    </row>
    <row r="142" spans="3:10" ht="49.5" customHeight="1" x14ac:dyDescent="0.15">
      <c r="C142" s="2" t="s">
        <v>187</v>
      </c>
      <c r="D142" s="258"/>
      <c r="E142" s="258"/>
      <c r="F142" s="258"/>
      <c r="G142" t="s">
        <v>167</v>
      </c>
    </row>
    <row r="143" spans="3:10" ht="24.95" customHeight="1" x14ac:dyDescent="0.15"/>
  </sheetData>
  <mergeCells count="112">
    <mergeCell ref="U24:AA24"/>
    <mergeCell ref="AB24:AE24"/>
    <mergeCell ref="AF24:AI24"/>
    <mergeCell ref="AJ24:AQ24"/>
    <mergeCell ref="C27:D27"/>
    <mergeCell ref="R19:S19"/>
    <mergeCell ref="C9:D9"/>
    <mergeCell ref="E9:F9"/>
    <mergeCell ref="G9:J9"/>
    <mergeCell ref="C14:D14"/>
    <mergeCell ref="G14:J14"/>
    <mergeCell ref="G13:J13"/>
    <mergeCell ref="C21:J21"/>
    <mergeCell ref="E12:F12"/>
    <mergeCell ref="G12:J12"/>
    <mergeCell ref="G11:J11"/>
    <mergeCell ref="C12:D12"/>
    <mergeCell ref="C13:D13"/>
    <mergeCell ref="E13:F13"/>
    <mergeCell ref="E14:F14"/>
    <mergeCell ref="C23:D23"/>
    <mergeCell ref="C25:D25"/>
    <mergeCell ref="C11:D11"/>
    <mergeCell ref="E11:F11"/>
    <mergeCell ref="B1:J1"/>
    <mergeCell ref="C2:F2"/>
    <mergeCell ref="G2:J2"/>
    <mergeCell ref="C7:D7"/>
    <mergeCell ref="E7:F7"/>
    <mergeCell ref="G7:J7"/>
    <mergeCell ref="E124:F124"/>
    <mergeCell ref="G124:H124"/>
    <mergeCell ref="C110:C111"/>
    <mergeCell ref="D110:J111"/>
    <mergeCell ref="C103:J103"/>
    <mergeCell ref="C10:D10"/>
    <mergeCell ref="E10:F10"/>
    <mergeCell ref="C30:D30"/>
    <mergeCell ref="C31:D31"/>
    <mergeCell ref="F31:H31"/>
    <mergeCell ref="C116:J116"/>
    <mergeCell ref="C6:D6"/>
    <mergeCell ref="E6:F6"/>
    <mergeCell ref="G6:J6"/>
    <mergeCell ref="G10:J10"/>
    <mergeCell ref="G8:J8"/>
    <mergeCell ref="C8:D8"/>
    <mergeCell ref="E8:F8"/>
    <mergeCell ref="C19:J19"/>
    <mergeCell ref="D142:F142"/>
    <mergeCell ref="F138:H139"/>
    <mergeCell ref="D140:F140"/>
    <mergeCell ref="D141:F141"/>
    <mergeCell ref="G140:J140"/>
    <mergeCell ref="G141:J141"/>
    <mergeCell ref="C136:H136"/>
    <mergeCell ref="C133:J134"/>
    <mergeCell ref="C131:J131"/>
    <mergeCell ref="C126:H126"/>
    <mergeCell ref="E109:F109"/>
    <mergeCell ref="C106:H106"/>
    <mergeCell ref="C107:H107"/>
    <mergeCell ref="C112:H112"/>
    <mergeCell ref="C113:H113"/>
    <mergeCell ref="C128:J129"/>
    <mergeCell ref="C91:H91"/>
    <mergeCell ref="C95:H95"/>
    <mergeCell ref="C96:H96"/>
    <mergeCell ref="C75:H75"/>
    <mergeCell ref="C76:H76"/>
    <mergeCell ref="F63:H63"/>
    <mergeCell ref="C56:D56"/>
    <mergeCell ref="L24:T24"/>
    <mergeCell ref="C26:D26"/>
    <mergeCell ref="C48:D48"/>
    <mergeCell ref="C49:D49"/>
    <mergeCell ref="C37:D37"/>
    <mergeCell ref="F49:H49"/>
    <mergeCell ref="C38:D38"/>
    <mergeCell ref="C43:D43"/>
    <mergeCell ref="C67:D67"/>
    <mergeCell ref="C59:D59"/>
    <mergeCell ref="C60:D60"/>
    <mergeCell ref="C61:D61"/>
    <mergeCell ref="C62:D62"/>
    <mergeCell ref="C63:D63"/>
    <mergeCell ref="F38:H38"/>
    <mergeCell ref="C41:D41"/>
    <mergeCell ref="C46:D46"/>
    <mergeCell ref="C47:D47"/>
    <mergeCell ref="C55:D55"/>
    <mergeCell ref="C35:D35"/>
    <mergeCell ref="C36:D36"/>
    <mergeCell ref="C66:D66"/>
    <mergeCell ref="C52:D52"/>
    <mergeCell ref="D44:D45"/>
    <mergeCell ref="C57:D57"/>
    <mergeCell ref="C58:D58"/>
    <mergeCell ref="C54:D54"/>
    <mergeCell ref="C121:H121"/>
    <mergeCell ref="C98:C99"/>
    <mergeCell ref="D98:E98"/>
    <mergeCell ref="G98:J99"/>
    <mergeCell ref="D99:E99"/>
    <mergeCell ref="C100:C101"/>
    <mergeCell ref="D100:J101"/>
    <mergeCell ref="C105:H105"/>
    <mergeCell ref="C80:H80"/>
    <mergeCell ref="C84:H84"/>
    <mergeCell ref="C85:H85"/>
    <mergeCell ref="F86:G86"/>
    <mergeCell ref="C97:H97"/>
  </mergeCells>
  <phoneticPr fontId="1"/>
  <dataValidations count="3">
    <dataValidation type="list" allowBlank="1" showInputMessage="1" showErrorMessage="1" sqref="O109 J108 D125 D120" xr:uid="{16B55943-1A8F-47AD-9ACA-67898E80BEBB}">
      <formula1>#REF!</formula1>
    </dataValidation>
    <dataValidation type="list" allowBlank="1" showInputMessage="1" showErrorMessage="1" sqref="D72:D73 J84:J85 J95:J97 J105:J107 J112:J113 D118:D119 D123:D124 D138:D139 F98:F99" xr:uid="{353C156A-CD9F-44FE-9E3C-712CE68A5F88}">
      <formula1>$W$80</formula1>
    </dataValidation>
    <dataValidation type="list" allowBlank="1" showInputMessage="1" showErrorMessage="1" sqref="J75:J76 J80 J91" xr:uid="{2252C3FC-B661-4BBD-A10D-B8A2785CA4D9}">
      <formula1>$W$82</formula1>
    </dataValidation>
  </dataValidations>
  <pageMargins left="0.7" right="0.7" top="0.75" bottom="0.75" header="0.3" footer="0.3"/>
  <pageSetup paperSize="9" scale="75" fitToHeight="0" orientation="portrait" r:id="rId1"/>
  <headerFooter>
    <oddHeader>&amp;R申請者名：　　　　　　</oddHeader>
  </headerFooter>
  <rowBreaks count="4" manualBreakCount="4">
    <brk id="15" min="1" max="10" man="1"/>
    <brk id="50" min="1" max="10" man="1"/>
    <brk id="68" min="1" max="10" man="1"/>
    <brk id="113" min="1"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6B475-AC6C-488B-A1EE-043248582F3D}">
  <sheetPr>
    <tabColor rgb="FFFF0000"/>
    <pageSetUpPr fitToPage="1"/>
  </sheetPr>
  <dimension ref="B1:AR90"/>
  <sheetViews>
    <sheetView view="pageBreakPreview" zoomScale="139" zoomScaleNormal="139" zoomScaleSheetLayoutView="139" workbookViewId="0">
      <selection activeCell="C54" sqref="C54:J54"/>
    </sheetView>
  </sheetViews>
  <sheetFormatPr defaultRowHeight="13.5" x14ac:dyDescent="0.15"/>
  <cols>
    <col min="1" max="1" width="1.625" customWidth="1"/>
    <col min="2" max="2" width="3" customWidth="1"/>
    <col min="3" max="3" width="26.75" customWidth="1"/>
    <col min="4" max="4" width="17.125" customWidth="1"/>
    <col min="5" max="5" width="8.125" style="12" customWidth="1"/>
    <col min="6" max="6" width="14.125" customWidth="1"/>
    <col min="7" max="7" width="15.625" customWidth="1"/>
    <col min="8" max="8" width="15.875" customWidth="1"/>
    <col min="9" max="9" width="15.875" hidden="1" customWidth="1"/>
    <col min="10" max="10" width="23.875" customWidth="1"/>
    <col min="11" max="11" width="1.875" customWidth="1"/>
    <col min="12" max="14" width="5.75" bestFit="1" customWidth="1"/>
    <col min="15" max="15" width="5" customWidth="1"/>
    <col min="16" max="17" width="5.75" bestFit="1" customWidth="1"/>
    <col min="18" max="18" width="5.5" customWidth="1"/>
    <col min="19" max="19" width="6" customWidth="1"/>
    <col min="20" max="25" width="5.75" bestFit="1" customWidth="1"/>
    <col min="26" max="26" width="4.75" bestFit="1" customWidth="1"/>
    <col min="27" max="27" width="9.125" customWidth="1"/>
    <col min="28" max="28" width="8.5" customWidth="1"/>
    <col min="29" max="29" width="5.5" bestFit="1" customWidth="1"/>
    <col min="30" max="30" width="4.5" bestFit="1" customWidth="1"/>
    <col min="31" max="33" width="5.5" bestFit="1" customWidth="1"/>
    <col min="34" max="34" width="4.125" customWidth="1"/>
    <col min="35" max="41" width="5.5" bestFit="1" customWidth="1"/>
    <col min="42" max="42" width="4.125" customWidth="1"/>
    <col min="43" max="43" width="5.5" bestFit="1" customWidth="1"/>
    <col min="44" max="44" width="7.125" style="120" customWidth="1"/>
    <col min="45" max="50" width="4.125" customWidth="1"/>
  </cols>
  <sheetData>
    <row r="1" spans="2:19" ht="45" customHeight="1" x14ac:dyDescent="0.15">
      <c r="B1" s="322" t="s">
        <v>525</v>
      </c>
      <c r="C1" s="322"/>
      <c r="D1" s="322"/>
      <c r="E1" s="322"/>
      <c r="F1" s="322"/>
      <c r="G1" s="322"/>
      <c r="H1" s="322"/>
      <c r="I1" s="322"/>
      <c r="J1" s="322"/>
    </row>
    <row r="2" spans="2:19" ht="27" customHeight="1" x14ac:dyDescent="0.15">
      <c r="B2" s="17"/>
      <c r="C2" s="196" t="s">
        <v>263</v>
      </c>
      <c r="D2" s="196"/>
      <c r="E2" s="196"/>
      <c r="F2" s="196"/>
      <c r="G2" s="204">
        <f>'5－10－1会社別見積書一覧'!H12</f>
        <v>0</v>
      </c>
      <c r="H2" s="204"/>
      <c r="I2" s="204"/>
      <c r="J2" s="204"/>
    </row>
    <row r="3" spans="2:19" ht="27" customHeight="1" x14ac:dyDescent="0.15">
      <c r="B3" s="8" t="s">
        <v>279</v>
      </c>
      <c r="C3" s="8"/>
      <c r="D3" s="8"/>
      <c r="E3" s="8"/>
      <c r="F3" s="8"/>
      <c r="G3" s="8"/>
      <c r="H3" s="8"/>
      <c r="I3" s="8"/>
      <c r="J3" s="8"/>
    </row>
    <row r="4" spans="2:19" ht="27" customHeight="1" x14ac:dyDescent="0.15">
      <c r="B4" s="24"/>
      <c r="C4" s="25" t="s">
        <v>280</v>
      </c>
      <c r="D4" s="25"/>
      <c r="E4" s="25"/>
      <c r="F4" s="25"/>
      <c r="G4" s="25"/>
      <c r="H4" s="25"/>
      <c r="I4" s="25"/>
      <c r="J4" s="25"/>
    </row>
    <row r="5" spans="2:19" ht="27" customHeight="1" thickBot="1" x14ac:dyDescent="0.2">
      <c r="B5" s="24"/>
      <c r="C5" s="36" t="s">
        <v>529</v>
      </c>
      <c r="D5" s="42"/>
      <c r="E5" s="42"/>
      <c r="F5" s="42"/>
      <c r="G5" s="42"/>
      <c r="H5" s="42"/>
      <c r="I5" s="42"/>
      <c r="J5" s="42"/>
    </row>
    <row r="6" spans="2:19" ht="27" customHeight="1" thickBot="1" x14ac:dyDescent="0.2">
      <c r="B6" s="24"/>
      <c r="C6" s="282" t="s">
        <v>283</v>
      </c>
      <c r="D6" s="283"/>
      <c r="E6" s="282" t="s">
        <v>282</v>
      </c>
      <c r="F6" s="284"/>
      <c r="G6" s="285" t="s">
        <v>14</v>
      </c>
      <c r="H6" s="286"/>
      <c r="I6" s="287"/>
      <c r="J6" s="288"/>
    </row>
    <row r="7" spans="2:19" ht="51" customHeight="1" x14ac:dyDescent="0.15">
      <c r="C7" s="273" t="s">
        <v>82</v>
      </c>
      <c r="D7" s="274"/>
      <c r="E7" s="275">
        <f>'5－10－1会社別見積書一覧'!D29</f>
        <v>0</v>
      </c>
      <c r="F7" s="276"/>
      <c r="G7" s="277" t="s">
        <v>395</v>
      </c>
      <c r="H7" s="278"/>
      <c r="I7" s="278"/>
      <c r="J7" s="279"/>
    </row>
    <row r="8" spans="2:19" ht="51" customHeight="1" x14ac:dyDescent="0.15">
      <c r="C8" s="214" t="s">
        <v>278</v>
      </c>
      <c r="D8" s="215"/>
      <c r="E8" s="294"/>
      <c r="F8" s="295"/>
      <c r="G8" s="291" t="s">
        <v>334</v>
      </c>
      <c r="H8" s="292"/>
      <c r="I8" s="292"/>
      <c r="J8" s="293"/>
    </row>
    <row r="9" spans="2:19" ht="120.75" customHeight="1" x14ac:dyDescent="0.15">
      <c r="C9" s="214" t="s">
        <v>483</v>
      </c>
      <c r="D9" s="298"/>
      <c r="E9" s="299"/>
      <c r="F9" s="300"/>
      <c r="G9" s="301" t="s">
        <v>509</v>
      </c>
      <c r="H9" s="302"/>
      <c r="I9" s="302"/>
      <c r="J9" s="303"/>
    </row>
    <row r="10" spans="2:19" ht="51" customHeight="1" x14ac:dyDescent="0.15">
      <c r="C10" s="214" t="s">
        <v>432</v>
      </c>
      <c r="D10" s="215"/>
      <c r="E10" s="280">
        <f>E7-E8</f>
        <v>0</v>
      </c>
      <c r="F10" s="281"/>
      <c r="G10" s="289" t="s">
        <v>277</v>
      </c>
      <c r="H10" s="217"/>
      <c r="I10" s="217"/>
      <c r="J10" s="290"/>
    </row>
    <row r="11" spans="2:19" ht="51" customHeight="1" x14ac:dyDescent="0.15">
      <c r="C11" s="214" t="s">
        <v>481</v>
      </c>
      <c r="D11" s="215"/>
      <c r="E11" s="280" t="e">
        <f>J50</f>
        <v>#VALUE!</v>
      </c>
      <c r="F11" s="281"/>
      <c r="G11" s="297" t="s">
        <v>195</v>
      </c>
      <c r="H11" s="223"/>
      <c r="I11" s="223"/>
      <c r="J11" s="315"/>
    </row>
    <row r="12" spans="2:19" ht="51" customHeight="1" x14ac:dyDescent="0.15">
      <c r="C12" s="214" t="s">
        <v>482</v>
      </c>
      <c r="D12" s="215"/>
      <c r="E12" s="313" t="e">
        <f>IF(R12=1,0,IF(R12=0,ROUNDDOWN(E11*1/2,-3)))</f>
        <v>#VALUE!</v>
      </c>
      <c r="F12" s="314"/>
      <c r="G12" s="297" t="s">
        <v>485</v>
      </c>
      <c r="H12" s="223"/>
      <c r="I12" s="223"/>
      <c r="J12" s="315"/>
      <c r="O12" t="s">
        <v>429</v>
      </c>
      <c r="R12" s="116">
        <f>'5－10－1会社別見積書一覧'!G38</f>
        <v>0</v>
      </c>
      <c r="S12" t="s">
        <v>430</v>
      </c>
    </row>
    <row r="13" spans="2:19" ht="51" customHeight="1" thickBot="1" x14ac:dyDescent="0.2">
      <c r="C13" s="316" t="s">
        <v>433</v>
      </c>
      <c r="D13" s="317"/>
      <c r="E13" s="318" t="e">
        <f>E10-E11</f>
        <v>#VALUE!</v>
      </c>
      <c r="F13" s="319"/>
      <c r="G13" s="309" t="s">
        <v>487</v>
      </c>
      <c r="H13" s="310"/>
      <c r="I13" s="310"/>
      <c r="J13" s="311"/>
    </row>
    <row r="14" spans="2:19" ht="24.95" customHeight="1" thickBot="1" x14ac:dyDescent="0.2">
      <c r="C14" s="304" t="s">
        <v>434</v>
      </c>
      <c r="D14" s="305"/>
      <c r="E14" s="320" t="e">
        <f>ROUNDDOWN(E9+E12,-3)</f>
        <v>#VALUE!</v>
      </c>
      <c r="F14" s="321"/>
      <c r="G14" s="306" t="s">
        <v>435</v>
      </c>
      <c r="H14" s="307"/>
      <c r="I14" s="307"/>
      <c r="J14" s="308"/>
    </row>
    <row r="15" spans="2:19" ht="24.95" customHeight="1" x14ac:dyDescent="0.15">
      <c r="F15" s="12"/>
    </row>
    <row r="16" spans="2:19" ht="24.95" customHeight="1" x14ac:dyDescent="0.15">
      <c r="B16" s="8" t="s">
        <v>399</v>
      </c>
      <c r="C16" s="8"/>
      <c r="D16" s="8"/>
      <c r="E16" s="8"/>
      <c r="F16" s="8"/>
      <c r="G16" s="8"/>
      <c r="H16" s="8"/>
      <c r="I16" s="8"/>
      <c r="J16" s="8"/>
    </row>
    <row r="17" spans="2:44" ht="24.95" customHeight="1" x14ac:dyDescent="0.15">
      <c r="B17" s="17"/>
      <c r="C17" s="22" t="s">
        <v>335</v>
      </c>
      <c r="D17" s="16"/>
      <c r="E17" s="16"/>
      <c r="F17" s="16"/>
      <c r="G17" s="16"/>
      <c r="H17" s="16"/>
      <c r="I17" s="16"/>
      <c r="J17" s="16"/>
      <c r="U17" t="s">
        <v>507</v>
      </c>
    </row>
    <row r="18" spans="2:44" ht="24.95" customHeight="1" x14ac:dyDescent="0.15">
      <c r="B18" s="17"/>
      <c r="C18" s="22" t="s">
        <v>527</v>
      </c>
      <c r="D18" s="16"/>
      <c r="E18" s="16"/>
      <c r="F18" s="16"/>
      <c r="G18" s="16"/>
      <c r="H18" s="16"/>
      <c r="I18" s="16"/>
      <c r="J18" s="16"/>
      <c r="O18" t="s">
        <v>443</v>
      </c>
      <c r="R18" s="116">
        <f>'5－10－1会社別見積書一覧'!G84</f>
        <v>0</v>
      </c>
      <c r="S18" s="2">
        <f>INDEX(T18:Y18,$R$18+1)</f>
        <v>0</v>
      </c>
      <c r="T18">
        <v>0</v>
      </c>
      <c r="U18">
        <v>300</v>
      </c>
      <c r="V18">
        <v>450</v>
      </c>
      <c r="W18">
        <v>600</v>
      </c>
      <c r="X18">
        <v>750</v>
      </c>
      <c r="Y18">
        <v>900</v>
      </c>
    </row>
    <row r="19" spans="2:44" ht="24.95" customHeight="1" x14ac:dyDescent="0.15">
      <c r="B19" s="17"/>
      <c r="C19" s="257" t="s">
        <v>336</v>
      </c>
      <c r="D19" s="257"/>
      <c r="E19" s="257"/>
      <c r="F19" s="257"/>
      <c r="G19" s="257"/>
      <c r="H19" s="257"/>
      <c r="I19" s="257"/>
      <c r="J19" s="257"/>
      <c r="O19" t="s">
        <v>425</v>
      </c>
      <c r="R19" s="296">
        <v>10000</v>
      </c>
      <c r="S19" s="236"/>
      <c r="T19" t="s">
        <v>426</v>
      </c>
    </row>
    <row r="20" spans="2:44" ht="24.95" customHeight="1" x14ac:dyDescent="0.15">
      <c r="B20" s="17" t="s">
        <v>202</v>
      </c>
      <c r="C20" s="22" t="s">
        <v>281</v>
      </c>
      <c r="D20" s="16"/>
      <c r="E20" s="16"/>
      <c r="F20" s="16"/>
      <c r="G20" s="16"/>
      <c r="H20" s="16"/>
      <c r="I20" s="16"/>
      <c r="J20" s="16"/>
      <c r="O20" t="s">
        <v>400</v>
      </c>
      <c r="R20" s="118">
        <f>'5－10－1会社別見積書一覧'!G47</f>
        <v>0</v>
      </c>
      <c r="S20" t="s">
        <v>506</v>
      </c>
      <c r="T20">
        <v>27</v>
      </c>
    </row>
    <row r="21" spans="2:44" ht="30" customHeight="1" x14ac:dyDescent="0.15">
      <c r="B21" s="17"/>
      <c r="C21" s="312" t="s">
        <v>391</v>
      </c>
      <c r="D21" s="257"/>
      <c r="E21" s="257"/>
      <c r="F21" s="257"/>
      <c r="G21" s="257"/>
      <c r="H21" s="257"/>
      <c r="I21" s="257"/>
      <c r="J21" s="257"/>
      <c r="O21" s="133" t="s">
        <v>424</v>
      </c>
      <c r="P21" s="133"/>
      <c r="Q21" s="133"/>
      <c r="R21" s="146">
        <v>0</v>
      </c>
      <c r="S21" s="147" t="s">
        <v>489</v>
      </c>
      <c r="T21" s="133"/>
      <c r="U21" s="133"/>
      <c r="V21" s="133"/>
    </row>
    <row r="22" spans="2:44" ht="24.95" customHeight="1" thickBot="1" x14ac:dyDescent="0.2">
      <c r="C22" s="18" t="s">
        <v>83</v>
      </c>
      <c r="D22" s="18"/>
      <c r="E22" s="18"/>
      <c r="F22" s="18"/>
      <c r="G22" s="18"/>
      <c r="H22" s="18"/>
      <c r="I22" s="18"/>
      <c r="J22" s="18"/>
      <c r="R22" s="131"/>
    </row>
    <row r="23" spans="2:44" ht="24.75" customHeight="1" thickBot="1" x14ac:dyDescent="0.2">
      <c r="C23" s="251"/>
      <c r="D23" s="252"/>
      <c r="E23" s="53" t="s">
        <v>85</v>
      </c>
      <c r="F23" s="60" t="s">
        <v>200</v>
      </c>
      <c r="G23" s="49" t="s">
        <v>178</v>
      </c>
      <c r="H23" s="49" t="s">
        <v>197</v>
      </c>
      <c r="I23" s="69" t="s">
        <v>284</v>
      </c>
      <c r="J23" s="53" t="s">
        <v>86</v>
      </c>
      <c r="K23" s="12"/>
      <c r="L23" s="12">
        <v>1</v>
      </c>
      <c r="M23" s="12">
        <v>2</v>
      </c>
      <c r="N23" s="12">
        <v>3</v>
      </c>
      <c r="O23" s="12">
        <v>4</v>
      </c>
      <c r="P23" s="12">
        <v>5</v>
      </c>
      <c r="Q23" s="12">
        <v>6</v>
      </c>
      <c r="R23" s="12">
        <v>7</v>
      </c>
      <c r="S23" s="12">
        <v>8</v>
      </c>
      <c r="T23" s="12">
        <v>9</v>
      </c>
      <c r="U23" s="12">
        <v>10</v>
      </c>
      <c r="V23" s="12">
        <v>11</v>
      </c>
      <c r="W23" s="12">
        <v>12</v>
      </c>
      <c r="X23" s="12">
        <v>13</v>
      </c>
      <c r="Y23" s="12">
        <v>14</v>
      </c>
      <c r="Z23" s="12">
        <v>15</v>
      </c>
      <c r="AA23" s="12">
        <v>16</v>
      </c>
      <c r="AB23" s="12">
        <v>17</v>
      </c>
      <c r="AC23" s="12">
        <v>18</v>
      </c>
      <c r="AD23" s="12">
        <v>19</v>
      </c>
      <c r="AE23" s="12">
        <v>20</v>
      </c>
      <c r="AF23" s="12">
        <v>21</v>
      </c>
      <c r="AG23" s="12">
        <v>22</v>
      </c>
      <c r="AH23" s="12">
        <v>23</v>
      </c>
      <c r="AI23" s="12">
        <v>24</v>
      </c>
      <c r="AJ23" s="12">
        <v>25</v>
      </c>
      <c r="AK23" s="12">
        <v>26</v>
      </c>
      <c r="AL23" s="12">
        <v>27</v>
      </c>
      <c r="AM23" s="12">
        <v>28</v>
      </c>
      <c r="AN23" s="12">
        <v>29</v>
      </c>
      <c r="AO23" s="12">
        <v>30</v>
      </c>
      <c r="AP23" s="12">
        <v>31</v>
      </c>
      <c r="AQ23" s="12">
        <v>32</v>
      </c>
      <c r="AR23" s="12">
        <v>33</v>
      </c>
    </row>
    <row r="24" spans="2:44" ht="24.95" customHeight="1" x14ac:dyDescent="0.15">
      <c r="C24" s="62" t="s">
        <v>521</v>
      </c>
      <c r="D24" s="63"/>
      <c r="E24" s="64" t="s">
        <v>397</v>
      </c>
      <c r="F24" s="70" t="s">
        <v>397</v>
      </c>
      <c r="G24" s="15" t="s">
        <v>397</v>
      </c>
      <c r="H24" s="15" t="s">
        <v>397</v>
      </c>
      <c r="I24" s="71"/>
      <c r="J24" s="64"/>
      <c r="K24" s="12"/>
      <c r="L24" s="233" t="s">
        <v>505</v>
      </c>
      <c r="M24" s="234"/>
      <c r="N24" s="234"/>
      <c r="O24" s="235"/>
      <c r="P24" s="235"/>
      <c r="Q24" s="235"/>
      <c r="R24" s="235"/>
      <c r="S24" s="235"/>
      <c r="T24" s="236"/>
      <c r="U24" s="296" t="s">
        <v>504</v>
      </c>
      <c r="V24" s="235"/>
      <c r="W24" s="235"/>
      <c r="X24" s="235"/>
      <c r="Y24" s="235"/>
      <c r="Z24" s="235"/>
      <c r="AA24" s="235"/>
      <c r="AB24" s="296" t="s">
        <v>402</v>
      </c>
      <c r="AC24" s="235"/>
      <c r="AD24" s="235"/>
      <c r="AE24" s="235"/>
      <c r="AF24" s="296" t="s">
        <v>446</v>
      </c>
      <c r="AG24" s="235"/>
      <c r="AH24" s="235"/>
      <c r="AI24" s="236"/>
      <c r="AJ24" s="296" t="s">
        <v>449</v>
      </c>
      <c r="AK24" s="235"/>
      <c r="AL24" s="235"/>
      <c r="AM24" s="235"/>
      <c r="AN24" s="235"/>
      <c r="AO24" s="235"/>
      <c r="AP24" s="235"/>
      <c r="AQ24" s="236"/>
      <c r="AR24" s="123" t="s">
        <v>431</v>
      </c>
    </row>
    <row r="25" spans="2:44" ht="24.95" customHeight="1" x14ac:dyDescent="0.15">
      <c r="C25" s="214" t="s">
        <v>563</v>
      </c>
      <c r="D25" s="215"/>
      <c r="E25" s="52" t="s">
        <v>87</v>
      </c>
      <c r="F25" s="51"/>
      <c r="G25" s="86" t="e">
        <f>INDEX(L25:AR25,$R$20)*R19</f>
        <v>#VALUE!</v>
      </c>
      <c r="H25" s="86">
        <f>IF(F25="",F25,MIN(F25,G25))</f>
        <v>0</v>
      </c>
      <c r="I25" s="54"/>
      <c r="J25" s="52"/>
      <c r="K25" s="12"/>
      <c r="L25" s="30"/>
      <c r="M25" s="30"/>
      <c r="N25" s="30"/>
      <c r="O25" s="2"/>
      <c r="P25" s="2"/>
      <c r="Q25" s="2"/>
      <c r="R25" s="2"/>
      <c r="S25" s="2"/>
      <c r="T25" s="2"/>
      <c r="U25" s="2"/>
      <c r="V25" s="2"/>
      <c r="W25" s="2"/>
      <c r="X25" s="2"/>
      <c r="Y25" s="2"/>
      <c r="Z25" s="2"/>
      <c r="AA25" s="2"/>
      <c r="AB25" s="2"/>
      <c r="AC25" s="2"/>
      <c r="AD25" s="2"/>
      <c r="AE25" s="2"/>
      <c r="AF25" s="2"/>
      <c r="AG25" s="2"/>
      <c r="AH25" s="2"/>
      <c r="AI25" s="152"/>
      <c r="AJ25" s="2"/>
      <c r="AK25" s="2"/>
      <c r="AL25" s="2"/>
      <c r="AM25" s="2"/>
      <c r="AN25" s="2"/>
      <c r="AO25" s="2"/>
      <c r="AP25" s="2"/>
      <c r="AQ25" s="2"/>
      <c r="AR25" s="160">
        <v>15</v>
      </c>
    </row>
    <row r="26" spans="2:44" ht="24.95" customHeight="1" x14ac:dyDescent="0.15">
      <c r="C26" s="214" t="s">
        <v>564</v>
      </c>
      <c r="D26" s="215"/>
      <c r="E26" s="52" t="s">
        <v>88</v>
      </c>
      <c r="F26" s="51"/>
      <c r="G26" s="86" t="e">
        <f>INDEX(L26:AR26,$R$20)*R19</f>
        <v>#VALUE!</v>
      </c>
      <c r="H26" s="86">
        <f>IF(F26="",F26,MIN(F26,G26))</f>
        <v>0</v>
      </c>
      <c r="I26" s="54"/>
      <c r="J26" s="52"/>
      <c r="K26" s="12"/>
      <c r="L26" s="30"/>
      <c r="M26" s="30"/>
      <c r="N26" s="30"/>
      <c r="O26" s="2"/>
      <c r="P26" s="2"/>
      <c r="Q26" s="2"/>
      <c r="R26" s="2"/>
      <c r="S26" s="2"/>
      <c r="T26" s="2"/>
      <c r="U26" s="2"/>
      <c r="V26" s="2"/>
      <c r="W26" s="2"/>
      <c r="X26" s="150"/>
      <c r="Y26" s="2"/>
      <c r="Z26" s="2"/>
      <c r="AA26" s="2"/>
      <c r="AB26" s="2"/>
      <c r="AC26" s="2"/>
      <c r="AD26" s="2"/>
      <c r="AE26" s="2"/>
      <c r="AF26" s="2"/>
      <c r="AG26" s="2"/>
      <c r="AH26" s="2"/>
      <c r="AI26" s="152"/>
      <c r="AJ26" s="2"/>
      <c r="AK26" s="2"/>
      <c r="AL26" s="2"/>
      <c r="AM26" s="2"/>
      <c r="AN26" s="150"/>
      <c r="AO26" s="2"/>
      <c r="AP26" s="2"/>
      <c r="AQ26" s="2"/>
      <c r="AR26" s="161">
        <v>1.5</v>
      </c>
    </row>
    <row r="27" spans="2:44" ht="24.95" customHeight="1" thickBot="1" x14ac:dyDescent="0.2">
      <c r="C27" s="323" t="s">
        <v>401</v>
      </c>
      <c r="D27" s="324"/>
      <c r="E27" s="164" t="s">
        <v>89</v>
      </c>
      <c r="F27" s="165"/>
      <c r="G27" s="166" t="e">
        <f>INDEX(L27:AR27,$R$20)*R19</f>
        <v>#VALUE!</v>
      </c>
      <c r="H27" s="166">
        <f>IF(F27="",F27,MIN(F27,G27))</f>
        <v>0</v>
      </c>
      <c r="I27" s="167"/>
      <c r="J27" s="164"/>
      <c r="K27" s="12"/>
      <c r="L27" s="30"/>
      <c r="M27" s="30"/>
      <c r="N27" s="30"/>
      <c r="O27" s="2"/>
      <c r="P27" s="2"/>
      <c r="Q27" s="2"/>
      <c r="R27" s="2"/>
      <c r="S27" s="2"/>
      <c r="T27" s="2"/>
      <c r="U27" s="2"/>
      <c r="V27" s="2"/>
      <c r="W27" s="2"/>
      <c r="X27" s="2"/>
      <c r="Y27" s="2"/>
      <c r="Z27" s="2"/>
      <c r="AA27" s="2"/>
      <c r="AB27" s="2"/>
      <c r="AC27" s="2"/>
      <c r="AD27" s="2"/>
      <c r="AE27" s="2"/>
      <c r="AF27" s="2"/>
      <c r="AG27" s="2"/>
      <c r="AH27" s="2"/>
      <c r="AI27" s="152"/>
      <c r="AJ27" s="2"/>
      <c r="AK27" s="2"/>
      <c r="AL27" s="2"/>
      <c r="AM27" s="2"/>
      <c r="AN27" s="2"/>
      <c r="AO27" s="2"/>
      <c r="AP27" s="2"/>
      <c r="AQ27" s="2"/>
      <c r="AR27" s="161">
        <v>85</v>
      </c>
    </row>
    <row r="28" spans="2:44" ht="24.95" customHeight="1" x14ac:dyDescent="0.15">
      <c r="C28" t="s">
        <v>125</v>
      </c>
      <c r="F28" s="12"/>
      <c r="G28" s="12"/>
      <c r="H28" s="12"/>
      <c r="I28" s="12"/>
      <c r="L28" s="2"/>
      <c r="M28" s="2"/>
      <c r="N28" s="2"/>
      <c r="O28" s="2"/>
      <c r="P28" s="2"/>
      <c r="Q28" s="2"/>
      <c r="R28" s="2"/>
      <c r="S28" s="2"/>
      <c r="T28" s="2"/>
      <c r="U28" s="2"/>
      <c r="V28" s="2"/>
      <c r="W28" s="2"/>
      <c r="X28" s="2"/>
      <c r="Y28" s="2"/>
      <c r="Z28" s="2"/>
      <c r="AA28" s="2"/>
      <c r="AB28" s="2"/>
      <c r="AC28" s="2"/>
      <c r="AD28" s="2"/>
      <c r="AE28" s="2"/>
      <c r="AF28" s="2"/>
      <c r="AG28" s="2"/>
      <c r="AH28" s="2"/>
      <c r="AI28" s="152"/>
      <c r="AJ28" s="2"/>
      <c r="AK28" s="2"/>
      <c r="AL28" s="2"/>
      <c r="AM28" s="2"/>
      <c r="AN28" s="2"/>
      <c r="AO28" s="2"/>
      <c r="AP28" s="2"/>
      <c r="AQ28" s="2"/>
      <c r="AR28" s="159"/>
    </row>
    <row r="29" spans="2:44" ht="24.95" customHeight="1" thickBot="1" x14ac:dyDescent="0.2">
      <c r="C29" s="18" t="s">
        <v>96</v>
      </c>
      <c r="D29" s="18"/>
      <c r="E29" s="18"/>
      <c r="F29" s="18"/>
      <c r="G29" s="18"/>
      <c r="H29" s="18"/>
      <c r="I29" s="18"/>
      <c r="J29" s="18"/>
      <c r="L29" s="2"/>
      <c r="M29" s="2"/>
      <c r="N29" s="2"/>
      <c r="O29" s="2"/>
      <c r="P29" s="2"/>
      <c r="Q29" s="2"/>
      <c r="R29" s="2"/>
      <c r="S29" s="2"/>
      <c r="T29" s="2"/>
      <c r="U29" s="2"/>
      <c r="V29" s="2"/>
      <c r="W29" s="2"/>
      <c r="X29" s="2"/>
      <c r="Y29" s="2"/>
      <c r="Z29" s="2"/>
      <c r="AA29" s="2"/>
      <c r="AB29" s="2"/>
      <c r="AC29" s="2"/>
      <c r="AD29" s="2"/>
      <c r="AE29" s="2"/>
      <c r="AF29" s="2"/>
      <c r="AG29" s="2"/>
      <c r="AH29" s="2"/>
      <c r="AI29" s="152"/>
      <c r="AJ29" s="2"/>
      <c r="AK29" s="2"/>
      <c r="AL29" s="2"/>
      <c r="AM29" s="2"/>
      <c r="AN29" s="2"/>
      <c r="AO29" s="2"/>
      <c r="AP29" s="2"/>
      <c r="AQ29" s="2"/>
      <c r="AR29" s="162"/>
    </row>
    <row r="30" spans="2:44" ht="24.95" customHeight="1" thickBot="1" x14ac:dyDescent="0.2">
      <c r="C30" s="251"/>
      <c r="D30" s="252"/>
      <c r="E30" s="53" t="s">
        <v>85</v>
      </c>
      <c r="F30" s="60" t="s">
        <v>201</v>
      </c>
      <c r="G30" s="49" t="s">
        <v>178</v>
      </c>
      <c r="H30" s="49" t="s">
        <v>197</v>
      </c>
      <c r="I30" s="69"/>
      <c r="J30" s="53" t="s">
        <v>86</v>
      </c>
      <c r="K30" s="12"/>
      <c r="L30" s="30"/>
      <c r="M30" s="30"/>
      <c r="N30" s="30"/>
      <c r="O30" s="2"/>
      <c r="P30" s="2"/>
      <c r="Q30" s="2"/>
      <c r="R30" s="2"/>
      <c r="S30" s="2"/>
      <c r="T30" s="2"/>
      <c r="U30" s="2"/>
      <c r="V30" s="2"/>
      <c r="W30" s="2"/>
      <c r="X30" s="2"/>
      <c r="Y30" s="2"/>
      <c r="Z30" s="2"/>
      <c r="AA30" s="2"/>
      <c r="AB30" s="2"/>
      <c r="AC30" s="2"/>
      <c r="AD30" s="2"/>
      <c r="AE30" s="2"/>
      <c r="AF30" s="2"/>
      <c r="AG30" s="2"/>
      <c r="AH30" s="2"/>
      <c r="AI30" s="152"/>
      <c r="AJ30" s="2"/>
      <c r="AK30" s="2"/>
      <c r="AL30" s="2"/>
      <c r="AM30" s="2"/>
      <c r="AN30" s="2"/>
      <c r="AO30" s="2"/>
      <c r="AP30" s="2"/>
      <c r="AQ30" s="2"/>
      <c r="AR30" s="162"/>
    </row>
    <row r="31" spans="2:44" ht="24.95" customHeight="1" x14ac:dyDescent="0.15">
      <c r="C31" s="62" t="s">
        <v>97</v>
      </c>
      <c r="D31" s="63"/>
      <c r="E31" s="64" t="s">
        <v>109</v>
      </c>
      <c r="F31" s="65"/>
      <c r="G31" s="92" t="e">
        <f>INDEX(L31:AR31,$R$20)*R19</f>
        <v>#VALUE!</v>
      </c>
      <c r="H31" s="92">
        <f t="shared" ref="H31:H36" si="0">IF(F31="",F31,MIN(F31,G31))</f>
        <v>0</v>
      </c>
      <c r="I31" s="68"/>
      <c r="J31" s="64"/>
      <c r="K31" s="12"/>
      <c r="L31" s="30"/>
      <c r="M31" s="30"/>
      <c r="N31" s="30"/>
      <c r="O31" s="2"/>
      <c r="P31" s="2"/>
      <c r="Q31" s="2"/>
      <c r="R31" s="2"/>
      <c r="S31" s="2"/>
      <c r="T31" s="2"/>
      <c r="U31" s="2"/>
      <c r="V31" s="2"/>
      <c r="W31" s="2"/>
      <c r="X31" s="2"/>
      <c r="Y31" s="2"/>
      <c r="Z31" s="2"/>
      <c r="AA31" s="2"/>
      <c r="AB31" s="2"/>
      <c r="AC31" s="2"/>
      <c r="AD31" s="2"/>
      <c r="AE31" s="2"/>
      <c r="AF31" s="2"/>
      <c r="AG31" s="2"/>
      <c r="AH31" s="2"/>
      <c r="AI31" s="152"/>
      <c r="AJ31" s="2"/>
      <c r="AK31" s="2"/>
      <c r="AL31" s="2"/>
      <c r="AM31" s="2"/>
      <c r="AN31" s="2"/>
      <c r="AO31" s="2"/>
      <c r="AP31" s="2"/>
      <c r="AQ31" s="2"/>
      <c r="AR31" s="155">
        <v>5</v>
      </c>
    </row>
    <row r="32" spans="2:44" ht="24.95" customHeight="1" x14ac:dyDescent="0.15">
      <c r="C32" s="214" t="s">
        <v>98</v>
      </c>
      <c r="D32" s="215"/>
      <c r="E32" s="52" t="s">
        <v>110</v>
      </c>
      <c r="F32" s="51"/>
      <c r="G32" s="92" t="e">
        <f>INDEX(L32:AR32,$R$20)*R19</f>
        <v>#VALUE!</v>
      </c>
      <c r="H32" s="92">
        <f t="shared" si="0"/>
        <v>0</v>
      </c>
      <c r="I32" s="54"/>
      <c r="J32" s="52"/>
      <c r="K32" s="12"/>
      <c r="L32" s="30"/>
      <c r="M32" s="30"/>
      <c r="N32" s="30"/>
      <c r="O32" s="2"/>
      <c r="P32" s="2"/>
      <c r="Q32" s="2"/>
      <c r="R32" s="2"/>
      <c r="S32" s="2"/>
      <c r="T32" s="2"/>
      <c r="U32" s="2"/>
      <c r="V32" s="2"/>
      <c r="W32" s="2"/>
      <c r="X32" s="2"/>
      <c r="Y32" s="2"/>
      <c r="Z32" s="2"/>
      <c r="AA32" s="2"/>
      <c r="AB32" s="2"/>
      <c r="AC32" s="2"/>
      <c r="AD32" s="2"/>
      <c r="AE32" s="2"/>
      <c r="AF32" s="2"/>
      <c r="AG32" s="2"/>
      <c r="AH32" s="2"/>
      <c r="AI32" s="152"/>
      <c r="AJ32" s="2"/>
      <c r="AK32" s="2"/>
      <c r="AL32" s="2"/>
      <c r="AM32" s="2"/>
      <c r="AN32" s="2"/>
      <c r="AO32" s="2"/>
      <c r="AP32" s="2"/>
      <c r="AQ32" s="2"/>
      <c r="AR32" s="159">
        <v>15</v>
      </c>
    </row>
    <row r="33" spans="3:44" ht="24.95" customHeight="1" x14ac:dyDescent="0.15">
      <c r="C33" s="175" t="s">
        <v>99</v>
      </c>
      <c r="D33" s="255" t="s">
        <v>562</v>
      </c>
      <c r="E33" s="176" t="s">
        <v>111</v>
      </c>
      <c r="F33" s="51"/>
      <c r="G33" s="92" t="e">
        <f>INDEX(L33:AR33,$R$20)*R19</f>
        <v>#VALUE!</v>
      </c>
      <c r="H33" s="92">
        <f t="shared" si="0"/>
        <v>0</v>
      </c>
      <c r="I33" s="54"/>
      <c r="J33" s="52"/>
      <c r="K33" s="12"/>
      <c r="L33" s="30"/>
      <c r="M33" s="30"/>
      <c r="N33" s="30"/>
      <c r="O33" s="2"/>
      <c r="P33" s="2"/>
      <c r="Q33" s="2"/>
      <c r="R33" s="2"/>
      <c r="S33" s="2"/>
      <c r="T33" s="2"/>
      <c r="U33" s="2"/>
      <c r="V33" s="2"/>
      <c r="W33" s="2"/>
      <c r="X33" s="2"/>
      <c r="Y33" s="2"/>
      <c r="Z33" s="2"/>
      <c r="AA33" s="2"/>
      <c r="AB33" s="2"/>
      <c r="AC33" s="2"/>
      <c r="AD33" s="2"/>
      <c r="AE33" s="2"/>
      <c r="AF33" s="2"/>
      <c r="AG33" s="2"/>
      <c r="AH33" s="2"/>
      <c r="AI33" s="152"/>
      <c r="AJ33" s="2"/>
      <c r="AK33" s="2"/>
      <c r="AL33" s="2"/>
      <c r="AM33" s="2"/>
      <c r="AN33" s="2"/>
      <c r="AO33" s="2"/>
      <c r="AP33" s="2"/>
      <c r="AQ33" s="2"/>
      <c r="AR33" s="159">
        <v>45</v>
      </c>
    </row>
    <row r="34" spans="3:44" ht="24.95" customHeight="1" x14ac:dyDescent="0.15">
      <c r="C34" s="175" t="s">
        <v>100</v>
      </c>
      <c r="D34" s="256"/>
      <c r="E34" s="176" t="s">
        <v>112</v>
      </c>
      <c r="F34" s="51"/>
      <c r="G34" s="92" t="e">
        <f>INDEX(L34:AR34,$R$20)*R19</f>
        <v>#VALUE!</v>
      </c>
      <c r="H34" s="92">
        <f t="shared" si="0"/>
        <v>0</v>
      </c>
      <c r="I34" s="54"/>
      <c r="J34" s="52"/>
      <c r="K34" s="12"/>
      <c r="L34" s="30"/>
      <c r="M34" s="30"/>
      <c r="N34" s="30"/>
      <c r="O34" s="2"/>
      <c r="P34" s="2"/>
      <c r="Q34" s="2"/>
      <c r="R34" s="2"/>
      <c r="S34" s="2"/>
      <c r="T34" s="2"/>
      <c r="U34" s="2"/>
      <c r="V34" s="2"/>
      <c r="W34" s="2"/>
      <c r="X34" s="2"/>
      <c r="Y34" s="2"/>
      <c r="Z34" s="2"/>
      <c r="AA34" s="2"/>
      <c r="AB34" s="2"/>
      <c r="AC34" s="2"/>
      <c r="AD34" s="2"/>
      <c r="AE34" s="2"/>
      <c r="AF34" s="2"/>
      <c r="AG34" s="2"/>
      <c r="AH34" s="2"/>
      <c r="AI34" s="152"/>
      <c r="AJ34" s="2"/>
      <c r="AK34" s="2"/>
      <c r="AL34" s="2"/>
      <c r="AM34" s="2"/>
      <c r="AN34" s="2"/>
      <c r="AO34" s="2"/>
      <c r="AP34" s="2"/>
      <c r="AQ34" s="2"/>
      <c r="AR34" s="159">
        <v>45</v>
      </c>
    </row>
    <row r="35" spans="3:44" ht="24.95" customHeight="1" x14ac:dyDescent="0.15">
      <c r="C35" s="214" t="s">
        <v>101</v>
      </c>
      <c r="D35" s="215"/>
      <c r="E35" s="52" t="s">
        <v>113</v>
      </c>
      <c r="F35" s="51"/>
      <c r="G35" s="92" t="e">
        <f>INDEX(L35:AR35,$R$20)*R19</f>
        <v>#VALUE!</v>
      </c>
      <c r="H35" s="92">
        <f t="shared" si="0"/>
        <v>0</v>
      </c>
      <c r="I35" s="54"/>
      <c r="J35" s="52"/>
      <c r="K35" s="12"/>
      <c r="L35" s="30"/>
      <c r="M35" s="30"/>
      <c r="N35" s="30"/>
      <c r="O35" s="2"/>
      <c r="P35" s="2"/>
      <c r="Q35" s="2"/>
      <c r="R35" s="2"/>
      <c r="S35" s="2"/>
      <c r="T35" s="2"/>
      <c r="U35" s="2"/>
      <c r="V35" s="2"/>
      <c r="W35" s="2"/>
      <c r="X35" s="2"/>
      <c r="Y35" s="2"/>
      <c r="Z35" s="2"/>
      <c r="AA35" s="2"/>
      <c r="AB35" s="2"/>
      <c r="AC35" s="2"/>
      <c r="AD35" s="2"/>
      <c r="AE35" s="2"/>
      <c r="AF35" s="2"/>
      <c r="AG35" s="2"/>
      <c r="AH35" s="2"/>
      <c r="AI35" s="152"/>
      <c r="AJ35" s="2"/>
      <c r="AK35" s="2"/>
      <c r="AL35" s="2"/>
      <c r="AM35" s="2"/>
      <c r="AN35" s="2"/>
      <c r="AO35" s="2"/>
      <c r="AP35" s="2"/>
      <c r="AQ35" s="2"/>
      <c r="AR35" s="159">
        <v>8</v>
      </c>
    </row>
    <row r="36" spans="3:44" ht="24.95" customHeight="1" thickBot="1" x14ac:dyDescent="0.2">
      <c r="C36" s="316" t="s">
        <v>102</v>
      </c>
      <c r="D36" s="317"/>
      <c r="E36" s="164" t="s">
        <v>114</v>
      </c>
      <c r="F36" s="165"/>
      <c r="G36" s="166" t="e">
        <f>INDEX(L36:AR36,$R$20)*R19</f>
        <v>#VALUE!</v>
      </c>
      <c r="H36" s="166">
        <f t="shared" si="0"/>
        <v>0</v>
      </c>
      <c r="I36" s="167"/>
      <c r="J36" s="164"/>
      <c r="K36" s="12"/>
      <c r="L36" s="30"/>
      <c r="M36" s="30"/>
      <c r="N36" s="30"/>
      <c r="O36" s="2"/>
      <c r="P36" s="2"/>
      <c r="Q36" s="2"/>
      <c r="R36" s="2"/>
      <c r="S36" s="2"/>
      <c r="T36" s="2"/>
      <c r="U36" s="2"/>
      <c r="V36" s="2"/>
      <c r="W36" s="2"/>
      <c r="X36" s="2"/>
      <c r="Y36" s="2"/>
      <c r="Z36" s="2"/>
      <c r="AA36" s="2"/>
      <c r="AB36" s="152"/>
      <c r="AC36" s="2"/>
      <c r="AD36" s="2"/>
      <c r="AE36" s="2"/>
      <c r="AF36" s="2"/>
      <c r="AG36" s="2"/>
      <c r="AH36" s="2"/>
      <c r="AI36" s="152"/>
      <c r="AJ36" s="2"/>
      <c r="AK36" s="2"/>
      <c r="AL36" s="2"/>
      <c r="AM36" s="2"/>
      <c r="AN36" s="2"/>
      <c r="AO36" s="2"/>
      <c r="AP36" s="2"/>
      <c r="AQ36" s="2"/>
      <c r="AR36" s="159">
        <v>5</v>
      </c>
    </row>
    <row r="37" spans="3:44" ht="5.0999999999999996" customHeight="1" x14ac:dyDescent="0.15">
      <c r="C37" s="11"/>
      <c r="D37" s="11"/>
      <c r="F37" s="12"/>
      <c r="G37" s="12"/>
      <c r="H37" s="12"/>
      <c r="I37" s="12"/>
      <c r="L37" s="2"/>
      <c r="M37" s="2"/>
      <c r="N37" s="2"/>
      <c r="O37" s="2"/>
      <c r="P37" s="2"/>
      <c r="Q37" s="2"/>
      <c r="R37" s="2"/>
      <c r="S37" s="2"/>
      <c r="T37" s="2"/>
      <c r="U37" s="2"/>
      <c r="V37" s="2"/>
      <c r="W37" s="2"/>
      <c r="X37" s="2"/>
      <c r="Y37" s="2"/>
      <c r="Z37" s="2"/>
      <c r="AA37" s="2"/>
      <c r="AB37" s="2"/>
      <c r="AC37" s="2"/>
      <c r="AD37" s="2"/>
      <c r="AE37" s="2"/>
      <c r="AF37" s="2"/>
      <c r="AG37" s="2"/>
      <c r="AH37" s="2"/>
      <c r="AI37" s="152"/>
      <c r="AJ37" s="2"/>
      <c r="AK37" s="2"/>
      <c r="AL37" s="2"/>
      <c r="AM37" s="2"/>
      <c r="AN37" s="2"/>
      <c r="AO37" s="2"/>
      <c r="AP37" s="2"/>
      <c r="AQ37" s="2"/>
      <c r="AR37" s="162"/>
    </row>
    <row r="38" spans="3:44" ht="24.95" customHeight="1" thickBot="1" x14ac:dyDescent="0.2">
      <c r="C38" s="18" t="s">
        <v>103</v>
      </c>
      <c r="D38" s="18"/>
      <c r="E38" s="18"/>
      <c r="F38" s="18"/>
      <c r="G38" s="18"/>
      <c r="H38" s="18"/>
      <c r="I38" s="18"/>
      <c r="J38" s="18"/>
      <c r="L38" s="2"/>
      <c r="M38" s="2"/>
      <c r="N38" s="2"/>
      <c r="O38" s="2"/>
      <c r="P38" s="2"/>
      <c r="Q38" s="2"/>
      <c r="R38" s="2"/>
      <c r="S38" s="2"/>
      <c r="T38" s="2"/>
      <c r="U38" s="2"/>
      <c r="V38" s="2"/>
      <c r="W38" s="2"/>
      <c r="X38" s="2"/>
      <c r="Y38" s="2"/>
      <c r="Z38" s="2"/>
      <c r="AA38" s="2"/>
      <c r="AB38" s="2"/>
      <c r="AC38" s="2"/>
      <c r="AD38" s="2"/>
      <c r="AE38" s="116"/>
      <c r="AF38" s="2"/>
      <c r="AG38" s="2"/>
      <c r="AH38" s="2"/>
      <c r="AI38" s="152"/>
      <c r="AJ38" s="2"/>
      <c r="AK38" s="2"/>
      <c r="AL38" s="2"/>
      <c r="AM38" s="2"/>
      <c r="AN38" s="2"/>
      <c r="AO38" s="2"/>
      <c r="AP38" s="2"/>
      <c r="AQ38" s="2"/>
      <c r="AR38" s="162"/>
    </row>
    <row r="39" spans="3:44" ht="24.95" customHeight="1" thickBot="1" x14ac:dyDescent="0.2">
      <c r="C39" s="251"/>
      <c r="D39" s="252"/>
      <c r="E39" s="53" t="s">
        <v>85</v>
      </c>
      <c r="F39" s="60" t="s">
        <v>201</v>
      </c>
      <c r="G39" s="49" t="s">
        <v>178</v>
      </c>
      <c r="H39" s="49" t="s">
        <v>197</v>
      </c>
      <c r="I39" s="49"/>
      <c r="J39" s="61" t="s">
        <v>86</v>
      </c>
      <c r="K39" s="12"/>
      <c r="L39" s="30"/>
      <c r="M39" s="30"/>
      <c r="N39" s="30"/>
      <c r="O39" s="2"/>
      <c r="P39" s="2"/>
      <c r="Q39" s="2"/>
      <c r="R39" s="2"/>
      <c r="S39" s="2"/>
      <c r="T39" s="2"/>
      <c r="U39" s="2"/>
      <c r="V39" s="2"/>
      <c r="W39" s="2"/>
      <c r="X39" s="2"/>
      <c r="Y39" s="2"/>
      <c r="Z39" s="2"/>
      <c r="AA39" s="2"/>
      <c r="AB39" s="2"/>
      <c r="AC39" s="2"/>
      <c r="AD39" s="2"/>
      <c r="AE39" s="2"/>
      <c r="AF39" s="2"/>
      <c r="AG39" s="2"/>
      <c r="AH39" s="2"/>
      <c r="AI39" s="152"/>
      <c r="AJ39" s="2"/>
      <c r="AK39" s="2"/>
      <c r="AL39" s="2"/>
      <c r="AM39" s="2"/>
      <c r="AN39" s="2"/>
      <c r="AO39" s="2"/>
      <c r="AP39" s="2"/>
      <c r="AQ39" s="2"/>
      <c r="AR39" s="162"/>
    </row>
    <row r="40" spans="3:44" ht="24.95" customHeight="1" x14ac:dyDescent="0.15">
      <c r="C40" s="62" t="s">
        <v>104</v>
      </c>
      <c r="D40" s="63"/>
      <c r="E40" s="64" t="s">
        <v>115</v>
      </c>
      <c r="F40" s="65"/>
      <c r="G40" s="92" t="e">
        <f>INDEX(L40:AR40,$R$20)*R19</f>
        <v>#VALUE!</v>
      </c>
      <c r="H40" s="92">
        <f>IF(F40="",F40,MIN(F40,G40))</f>
        <v>0</v>
      </c>
      <c r="I40" s="66"/>
      <c r="J40" s="67" t="s">
        <v>118</v>
      </c>
      <c r="K40" s="12"/>
      <c r="L40" s="30"/>
      <c r="M40" s="30"/>
      <c r="N40" s="30"/>
      <c r="O40" s="2"/>
      <c r="P40" s="2"/>
      <c r="Q40" s="2"/>
      <c r="R40" s="2"/>
      <c r="S40" s="2"/>
      <c r="T40" s="2"/>
      <c r="U40" s="2"/>
      <c r="V40" s="2"/>
      <c r="W40" s="2"/>
      <c r="X40" s="2"/>
      <c r="Y40" s="2"/>
      <c r="Z40" s="2"/>
      <c r="AA40" s="2"/>
      <c r="AB40" s="2"/>
      <c r="AC40" s="2"/>
      <c r="AD40" s="2"/>
      <c r="AE40" s="2"/>
      <c r="AF40" s="2"/>
      <c r="AG40" s="2"/>
      <c r="AH40" s="2"/>
      <c r="AI40" s="152"/>
      <c r="AJ40" s="2"/>
      <c r="AK40" s="2"/>
      <c r="AL40" s="2"/>
      <c r="AM40" s="2"/>
      <c r="AN40" s="2"/>
      <c r="AO40" s="2"/>
      <c r="AP40" s="2"/>
      <c r="AQ40" s="2"/>
      <c r="AR40" s="155">
        <v>5</v>
      </c>
    </row>
    <row r="41" spans="3:44" ht="24.95" customHeight="1" x14ac:dyDescent="0.15">
      <c r="C41" s="214" t="s">
        <v>105</v>
      </c>
      <c r="D41" s="215"/>
      <c r="E41" s="52"/>
      <c r="F41" s="33" t="s">
        <v>118</v>
      </c>
      <c r="G41" s="30" t="s">
        <v>118</v>
      </c>
      <c r="H41" s="92">
        <v>0</v>
      </c>
      <c r="I41" s="30"/>
      <c r="J41" s="47" t="s">
        <v>118</v>
      </c>
      <c r="K41" s="12"/>
      <c r="L41" s="30"/>
      <c r="M41" s="30"/>
      <c r="N41" s="30"/>
      <c r="O41" s="2"/>
      <c r="P41" s="2"/>
      <c r="Q41" s="2"/>
      <c r="R41" s="2"/>
      <c r="S41" s="2"/>
      <c r="T41" s="2"/>
      <c r="U41" s="2"/>
      <c r="V41" s="2"/>
      <c r="W41" s="151"/>
      <c r="X41" s="151"/>
      <c r="Y41" s="151"/>
      <c r="Z41" s="151"/>
      <c r="AA41" s="151"/>
      <c r="AB41" s="2"/>
      <c r="AC41" s="2"/>
      <c r="AD41" s="2"/>
      <c r="AE41" s="2"/>
      <c r="AF41" s="2"/>
      <c r="AG41" s="2"/>
      <c r="AH41" s="2"/>
      <c r="AI41" s="152"/>
      <c r="AJ41" s="2"/>
      <c r="AK41" s="2"/>
      <c r="AL41" s="2"/>
      <c r="AM41" s="2"/>
      <c r="AN41" s="2"/>
      <c r="AO41" s="2"/>
      <c r="AP41" s="2"/>
      <c r="AQ41" s="2"/>
      <c r="AR41" s="159"/>
    </row>
    <row r="42" spans="3:44" ht="24.95" customHeight="1" x14ac:dyDescent="0.15">
      <c r="C42" s="214" t="s">
        <v>128</v>
      </c>
      <c r="D42" s="215"/>
      <c r="E42" s="52" t="s">
        <v>106</v>
      </c>
      <c r="F42" s="51"/>
      <c r="G42" s="86" t="e">
        <f>INDEX(L42:AR42,$R$20)*R19</f>
        <v>#VALUE!</v>
      </c>
      <c r="H42" s="92">
        <f t="shared" ref="H42:H46" si="1">IF(F42="",F42,MIN(F42,G42))</f>
        <v>0</v>
      </c>
      <c r="I42" s="41"/>
      <c r="J42" s="47" t="s">
        <v>118</v>
      </c>
      <c r="K42" s="12"/>
      <c r="L42" s="30"/>
      <c r="M42" s="30"/>
      <c r="N42" s="30"/>
      <c r="O42" s="2"/>
      <c r="P42" s="2"/>
      <c r="Q42" s="2"/>
      <c r="R42" s="2"/>
      <c r="S42" s="2"/>
      <c r="T42" s="2"/>
      <c r="U42" s="2"/>
      <c r="V42" s="2"/>
      <c r="W42" s="2"/>
      <c r="X42" s="2"/>
      <c r="Y42" s="2"/>
      <c r="Z42" s="2"/>
      <c r="AA42" s="2"/>
      <c r="AB42" s="2"/>
      <c r="AC42" s="2"/>
      <c r="AD42" s="2"/>
      <c r="AE42" s="2"/>
      <c r="AF42" s="2"/>
      <c r="AG42" s="2"/>
      <c r="AH42" s="2"/>
      <c r="AI42" s="152"/>
      <c r="AJ42" s="2"/>
      <c r="AK42" s="2"/>
      <c r="AL42" s="2"/>
      <c r="AM42" s="2"/>
      <c r="AN42" s="2"/>
      <c r="AO42" s="2"/>
      <c r="AP42" s="2"/>
      <c r="AQ42" s="2"/>
      <c r="AR42" s="159">
        <v>10</v>
      </c>
    </row>
    <row r="43" spans="3:44" ht="24.95" customHeight="1" x14ac:dyDescent="0.15">
      <c r="C43" s="214" t="s">
        <v>129</v>
      </c>
      <c r="D43" s="215"/>
      <c r="E43" s="52" t="s">
        <v>107</v>
      </c>
      <c r="F43" s="51"/>
      <c r="G43" s="86" t="e">
        <f>IF(AE38=1,INDEX(L41:AR41,$R$20)*R19,INDEX(L43:AR43,$R$20)*R19)</f>
        <v>#VALUE!</v>
      </c>
      <c r="H43" s="92">
        <f t="shared" si="1"/>
        <v>0</v>
      </c>
      <c r="I43" s="41"/>
      <c r="J43" s="47" t="s">
        <v>118</v>
      </c>
      <c r="K43" s="12"/>
      <c r="L43" s="30"/>
      <c r="M43" s="30"/>
      <c r="N43" s="30"/>
      <c r="O43" s="2"/>
      <c r="P43" s="2"/>
      <c r="Q43" s="2"/>
      <c r="R43" s="2"/>
      <c r="S43" s="2"/>
      <c r="T43" s="2"/>
      <c r="U43" s="2"/>
      <c r="V43" s="2"/>
      <c r="W43" s="2"/>
      <c r="X43" s="2"/>
      <c r="Y43" s="2"/>
      <c r="Z43" s="2"/>
      <c r="AA43" s="2"/>
      <c r="AB43" s="2"/>
      <c r="AC43" s="2"/>
      <c r="AD43" s="2"/>
      <c r="AE43" s="2"/>
      <c r="AF43" s="2"/>
      <c r="AG43" s="2"/>
      <c r="AH43" s="2"/>
      <c r="AI43" s="152"/>
      <c r="AJ43" s="2"/>
      <c r="AK43" s="2"/>
      <c r="AL43" s="2"/>
      <c r="AM43" s="2"/>
      <c r="AN43" s="2"/>
      <c r="AO43" s="2"/>
      <c r="AP43" s="2"/>
      <c r="AQ43" s="2"/>
      <c r="AR43" s="159">
        <v>10</v>
      </c>
    </row>
    <row r="44" spans="3:44" ht="24.95" customHeight="1" x14ac:dyDescent="0.15">
      <c r="C44" s="214" t="s">
        <v>130</v>
      </c>
      <c r="D44" s="215"/>
      <c r="E44" s="52" t="s">
        <v>108</v>
      </c>
      <c r="F44" s="51"/>
      <c r="G44" s="86" t="e">
        <f>INDEX(L44:AR44,$R$20)*R19</f>
        <v>#VALUE!</v>
      </c>
      <c r="H44" s="92">
        <f t="shared" si="1"/>
        <v>0</v>
      </c>
      <c r="I44" s="41"/>
      <c r="J44" s="47" t="s">
        <v>118</v>
      </c>
      <c r="K44" s="12"/>
      <c r="L44" s="30"/>
      <c r="M44" s="30"/>
      <c r="N44" s="30"/>
      <c r="O44" s="2"/>
      <c r="P44" s="2"/>
      <c r="Q44" s="2"/>
      <c r="R44" s="2"/>
      <c r="S44" s="2"/>
      <c r="T44" s="2"/>
      <c r="U44" s="2"/>
      <c r="V44" s="2"/>
      <c r="W44" s="2"/>
      <c r="X44" s="2"/>
      <c r="Y44" s="2"/>
      <c r="Z44" s="2"/>
      <c r="AA44" s="2"/>
      <c r="AB44" s="2"/>
      <c r="AC44" s="2"/>
      <c r="AD44" s="2"/>
      <c r="AE44" s="2"/>
      <c r="AF44" s="2"/>
      <c r="AG44" s="2"/>
      <c r="AH44" s="2"/>
      <c r="AI44" s="152"/>
      <c r="AJ44" s="2"/>
      <c r="AK44" s="2"/>
      <c r="AL44" s="2"/>
      <c r="AM44" s="2"/>
      <c r="AN44" s="2"/>
      <c r="AO44" s="2"/>
      <c r="AP44" s="2"/>
      <c r="AQ44" s="2"/>
      <c r="AR44" s="159">
        <v>2</v>
      </c>
    </row>
    <row r="45" spans="3:44" ht="24.95" customHeight="1" x14ac:dyDescent="0.15">
      <c r="C45" s="214" t="s">
        <v>116</v>
      </c>
      <c r="D45" s="215"/>
      <c r="E45" s="52" t="s">
        <v>123</v>
      </c>
      <c r="F45" s="51"/>
      <c r="G45" s="86" t="e">
        <f>INDEX(L45:AR45,$R$20)*R19</f>
        <v>#VALUE!</v>
      </c>
      <c r="H45" s="92">
        <f t="shared" si="1"/>
        <v>0</v>
      </c>
      <c r="I45" s="41"/>
      <c r="J45" s="47" t="s">
        <v>118</v>
      </c>
      <c r="K45" s="12"/>
      <c r="L45" s="30"/>
      <c r="M45" s="30"/>
      <c r="N45" s="30"/>
      <c r="O45" s="2"/>
      <c r="P45" s="2"/>
      <c r="Q45" s="2"/>
      <c r="R45" s="2"/>
      <c r="S45" s="2"/>
      <c r="T45" s="2"/>
      <c r="U45" s="2"/>
      <c r="V45" s="2"/>
      <c r="W45" s="2"/>
      <c r="X45" s="2"/>
      <c r="Y45" s="2"/>
      <c r="Z45" s="2"/>
      <c r="AA45" s="2"/>
      <c r="AB45" s="2"/>
      <c r="AC45" s="2"/>
      <c r="AD45" s="152"/>
      <c r="AE45" s="152"/>
      <c r="AF45" s="2"/>
      <c r="AG45" s="2"/>
      <c r="AH45" s="2"/>
      <c r="AI45" s="152"/>
      <c r="AJ45" s="2"/>
      <c r="AK45" s="2"/>
      <c r="AL45" s="2"/>
      <c r="AM45" s="2"/>
      <c r="AN45" s="2"/>
      <c r="AO45" s="2"/>
      <c r="AP45" s="2"/>
      <c r="AQ45" s="2"/>
      <c r="AR45" s="159">
        <v>3</v>
      </c>
    </row>
    <row r="46" spans="3:44" ht="24.95" customHeight="1" thickBot="1" x14ac:dyDescent="0.2">
      <c r="C46" s="316" t="s">
        <v>120</v>
      </c>
      <c r="D46" s="317"/>
      <c r="E46" s="164" t="s">
        <v>121</v>
      </c>
      <c r="F46" s="165"/>
      <c r="G46" s="166" t="e">
        <f>INDEX(L46:AR46,$R$20)*R19</f>
        <v>#VALUE!</v>
      </c>
      <c r="H46" s="166">
        <f t="shared" si="1"/>
        <v>0</v>
      </c>
      <c r="I46" s="168"/>
      <c r="J46" s="169" t="s">
        <v>118</v>
      </c>
      <c r="K46" s="12"/>
      <c r="L46" s="30"/>
      <c r="M46" s="30"/>
      <c r="N46" s="30"/>
      <c r="O46" s="2"/>
      <c r="P46" s="2"/>
      <c r="Q46" s="2"/>
      <c r="R46" s="2"/>
      <c r="S46" s="2"/>
      <c r="T46" s="2"/>
      <c r="U46" s="2"/>
      <c r="V46" s="2"/>
      <c r="W46" s="2"/>
      <c r="X46" s="2"/>
      <c r="Y46" s="2"/>
      <c r="Z46" s="2"/>
      <c r="AA46" s="2"/>
      <c r="AB46" s="2"/>
      <c r="AC46" s="2"/>
      <c r="AD46" s="2"/>
      <c r="AE46" s="2"/>
      <c r="AF46" s="2"/>
      <c r="AG46" s="2"/>
      <c r="AH46" s="2"/>
      <c r="AI46" s="152"/>
      <c r="AJ46" s="2"/>
      <c r="AK46" s="2"/>
      <c r="AL46" s="2"/>
      <c r="AM46" s="2"/>
      <c r="AN46" s="2"/>
      <c r="AO46" s="2"/>
      <c r="AP46" s="2"/>
      <c r="AQ46" s="2"/>
      <c r="AR46" s="159">
        <v>5</v>
      </c>
    </row>
    <row r="47" spans="3:44" ht="5.0999999999999996" customHeight="1" x14ac:dyDescent="0.15">
      <c r="F47" s="12"/>
      <c r="G47" s="12"/>
      <c r="H47" s="12"/>
      <c r="I47" s="12"/>
      <c r="J47" s="12"/>
      <c r="K47" s="12"/>
      <c r="L47" s="30"/>
      <c r="M47" s="30"/>
      <c r="N47" s="30"/>
      <c r="O47" s="2"/>
      <c r="P47" s="2"/>
      <c r="Q47" s="2"/>
      <c r="R47" s="2"/>
      <c r="S47" s="2"/>
      <c r="T47" s="2"/>
      <c r="U47" s="2"/>
      <c r="V47" s="2"/>
      <c r="W47" s="2"/>
      <c r="X47" s="2"/>
      <c r="Y47" s="2"/>
      <c r="Z47" s="2"/>
      <c r="AA47" s="2"/>
      <c r="AB47" s="2"/>
      <c r="AC47" s="2"/>
      <c r="AD47" s="2"/>
      <c r="AE47" s="2"/>
      <c r="AF47" s="2"/>
      <c r="AG47" s="2"/>
      <c r="AH47" s="2"/>
      <c r="AI47" s="152"/>
      <c r="AJ47" s="2"/>
      <c r="AK47" s="2"/>
      <c r="AL47" s="2"/>
      <c r="AM47" s="2"/>
      <c r="AN47" s="2"/>
      <c r="AO47" s="2"/>
      <c r="AP47" s="2"/>
      <c r="AQ47" s="2"/>
      <c r="AR47" s="162"/>
    </row>
    <row r="48" spans="3:44" ht="24.95" customHeight="1" thickBot="1" x14ac:dyDescent="0.2">
      <c r="C48" s="18" t="s">
        <v>179</v>
      </c>
      <c r="D48" s="19"/>
      <c r="E48" s="20"/>
      <c r="F48" s="20"/>
      <c r="G48" s="20"/>
      <c r="H48" s="20"/>
      <c r="I48" s="20"/>
      <c r="J48" s="20"/>
      <c r="K48" s="12"/>
      <c r="L48" s="30"/>
      <c r="M48" s="30"/>
      <c r="N48" s="30"/>
      <c r="O48" s="2"/>
      <c r="P48" s="2"/>
      <c r="Q48" s="2"/>
      <c r="R48" s="2"/>
      <c r="S48" s="2"/>
      <c r="T48" s="2"/>
      <c r="U48" s="2"/>
      <c r="V48" s="2"/>
      <c r="W48" s="2"/>
      <c r="X48" s="2"/>
      <c r="Y48" s="2"/>
      <c r="Z48" s="2"/>
      <c r="AA48" s="2"/>
      <c r="AB48" s="2"/>
      <c r="AC48" s="2"/>
      <c r="AD48" s="2"/>
      <c r="AE48" s="2"/>
      <c r="AF48" s="2"/>
      <c r="AG48" s="2"/>
      <c r="AH48" s="2"/>
      <c r="AI48" s="152"/>
      <c r="AJ48" s="2"/>
      <c r="AK48" s="2"/>
      <c r="AL48" s="2"/>
      <c r="AM48" s="2"/>
      <c r="AN48" s="2"/>
      <c r="AO48" s="2"/>
      <c r="AP48" s="2"/>
      <c r="AQ48" s="2"/>
      <c r="AR48" s="162"/>
    </row>
    <row r="49" spans="2:44" ht="24.95" customHeight="1" thickTop="1" thickBot="1" x14ac:dyDescent="0.2">
      <c r="C49" s="251"/>
      <c r="D49" s="252"/>
      <c r="E49" s="53" t="s">
        <v>85</v>
      </c>
      <c r="F49" s="60" t="s">
        <v>201</v>
      </c>
      <c r="G49" s="49" t="s">
        <v>178</v>
      </c>
      <c r="H49" s="49" t="s">
        <v>197</v>
      </c>
      <c r="I49" s="69"/>
      <c r="J49" s="142" t="s">
        <v>480</v>
      </c>
      <c r="K49" s="12"/>
      <c r="L49" s="30"/>
      <c r="M49" s="30"/>
      <c r="N49" s="30"/>
      <c r="O49" s="72"/>
      <c r="P49" s="2"/>
      <c r="Q49" s="2"/>
      <c r="R49" s="2"/>
      <c r="S49" s="2"/>
      <c r="T49" s="2"/>
      <c r="U49" s="2"/>
      <c r="V49" s="2"/>
      <c r="W49" s="2"/>
      <c r="X49" s="2"/>
      <c r="Y49" s="2"/>
      <c r="Z49" s="2"/>
      <c r="AA49" s="2"/>
      <c r="AB49" s="2"/>
      <c r="AC49" s="2"/>
      <c r="AD49" s="2"/>
      <c r="AE49" s="2"/>
      <c r="AF49" s="2"/>
      <c r="AG49" s="2"/>
      <c r="AH49" s="2"/>
      <c r="AI49" s="152"/>
      <c r="AJ49" s="2"/>
      <c r="AK49" s="2"/>
      <c r="AL49" s="2"/>
      <c r="AM49" s="2"/>
      <c r="AN49" s="2"/>
      <c r="AO49" s="2"/>
      <c r="AP49" s="2"/>
      <c r="AQ49" s="2"/>
      <c r="AR49" s="162"/>
    </row>
    <row r="50" spans="2:44" ht="24.95" customHeight="1" thickBot="1" x14ac:dyDescent="0.2">
      <c r="C50" s="237" t="s">
        <v>196</v>
      </c>
      <c r="D50" s="238"/>
      <c r="E50" s="57" t="s">
        <v>118</v>
      </c>
      <c r="F50" s="58">
        <f>SUM(F25:F27,F31:F36,F40,F42:F46)</f>
        <v>0</v>
      </c>
      <c r="G50" s="59" t="e">
        <f>IF(Q54=0,INDEX(L50:AR50,$R$20)*R19,INDEX(L51:AR51,$R$20)*R19)</f>
        <v>#VALUE!</v>
      </c>
      <c r="H50" s="59">
        <f>SUM(H25:H27,H31:H32,H35:H36,H40,H42:H46)+MAX(H33:H34)</f>
        <v>0</v>
      </c>
      <c r="I50" s="102"/>
      <c r="J50" s="103" t="e">
        <f>MIN(F50,G50,H50)</f>
        <v>#VALUE!</v>
      </c>
      <c r="K50" s="12"/>
      <c r="L50" s="30"/>
      <c r="M50" s="30"/>
      <c r="N50" s="30"/>
      <c r="O50" s="2"/>
      <c r="P50" s="2"/>
      <c r="Q50" s="2"/>
      <c r="R50" s="2"/>
      <c r="S50" s="2"/>
      <c r="T50" s="2"/>
      <c r="U50" s="2"/>
      <c r="V50" s="2"/>
      <c r="W50" s="2"/>
      <c r="X50" s="2"/>
      <c r="Y50" s="2"/>
      <c r="Z50" s="2"/>
      <c r="AA50" s="2"/>
      <c r="AB50" s="2"/>
      <c r="AC50" s="2"/>
      <c r="AD50" s="2"/>
      <c r="AE50" s="2"/>
      <c r="AF50" s="2"/>
      <c r="AG50" s="2"/>
      <c r="AH50" s="2"/>
      <c r="AI50" s="152"/>
      <c r="AJ50" s="2"/>
      <c r="AK50" s="2"/>
      <c r="AL50" s="2"/>
      <c r="AM50" s="2"/>
      <c r="AN50" s="2"/>
      <c r="AO50" s="2"/>
      <c r="AP50" s="2"/>
      <c r="AQ50" s="2"/>
      <c r="AR50" s="163">
        <v>95</v>
      </c>
    </row>
    <row r="51" spans="2:44" ht="24.95" customHeight="1" x14ac:dyDescent="0.15">
      <c r="C51" t="s">
        <v>526</v>
      </c>
      <c r="E51"/>
      <c r="L51" s="2"/>
      <c r="M51" s="2"/>
      <c r="N51" s="2"/>
      <c r="O51" s="2"/>
      <c r="P51" s="2"/>
      <c r="Q51" s="2"/>
      <c r="R51" s="2"/>
      <c r="S51" s="2"/>
      <c r="T51" s="2"/>
      <c r="U51" s="2"/>
      <c r="V51" s="2"/>
      <c r="W51" s="2"/>
      <c r="X51" s="2"/>
      <c r="Y51" s="2"/>
      <c r="Z51" s="2"/>
      <c r="AA51" s="2"/>
      <c r="AB51" s="2"/>
      <c r="AC51" s="2"/>
      <c r="AD51" s="2"/>
      <c r="AE51" s="2"/>
      <c r="AF51" s="2"/>
      <c r="AG51" s="2"/>
      <c r="AH51" s="2"/>
      <c r="AI51" s="152"/>
      <c r="AJ51" s="2"/>
      <c r="AK51" s="2"/>
      <c r="AL51" s="2"/>
      <c r="AM51" s="2"/>
      <c r="AN51" s="2"/>
      <c r="AO51" s="2"/>
      <c r="AP51" s="2"/>
      <c r="AQ51" s="2"/>
      <c r="AR51" s="126">
        <v>95</v>
      </c>
    </row>
    <row r="52" spans="2:44" ht="24.95" customHeight="1" x14ac:dyDescent="0.15">
      <c r="B52" s="8" t="s">
        <v>560</v>
      </c>
      <c r="C52" s="8"/>
      <c r="D52" s="8"/>
      <c r="E52" s="8"/>
      <c r="F52" s="8"/>
      <c r="G52" s="8"/>
      <c r="H52" s="8"/>
      <c r="I52" s="8"/>
      <c r="J52" s="8"/>
      <c r="O52" t="s">
        <v>405</v>
      </c>
    </row>
    <row r="53" spans="2:44" ht="24.95" customHeight="1" x14ac:dyDescent="0.15">
      <c r="C53" s="18" t="s">
        <v>561</v>
      </c>
      <c r="D53" s="18"/>
      <c r="E53" s="18"/>
      <c r="F53" s="18"/>
      <c r="G53" s="18"/>
      <c r="H53" s="18"/>
      <c r="I53" s="18"/>
      <c r="J53" s="18"/>
    </row>
    <row r="54" spans="2:44" ht="26.25" customHeight="1" x14ac:dyDescent="0.15">
      <c r="C54" s="221" t="s">
        <v>565</v>
      </c>
      <c r="D54" s="221"/>
      <c r="E54" s="221"/>
      <c r="F54" s="221"/>
      <c r="G54" s="221"/>
      <c r="H54" s="221"/>
      <c r="I54" s="221"/>
      <c r="J54" s="221"/>
      <c r="Q54" s="116">
        <f>'5－10－1会社別見積書一覧'!G43</f>
        <v>0</v>
      </c>
      <c r="R54" t="s">
        <v>406</v>
      </c>
    </row>
    <row r="55" spans="2:44" ht="24.95" customHeight="1" x14ac:dyDescent="0.15">
      <c r="C55" s="2" t="s">
        <v>530</v>
      </c>
      <c r="D55" s="78"/>
    </row>
    <row r="56" spans="2:44" ht="24.95" customHeight="1" x14ac:dyDescent="0.15">
      <c r="C56" s="13" t="s">
        <v>531</v>
      </c>
      <c r="D56" s="80"/>
    </row>
    <row r="57" spans="2:44" ht="24.95" customHeight="1" x14ac:dyDescent="0.15"/>
    <row r="58" spans="2:44" ht="24.95" customHeight="1" x14ac:dyDescent="0.15">
      <c r="C58" s="18" t="s">
        <v>532</v>
      </c>
      <c r="D58" s="170"/>
      <c r="E58" s="170"/>
      <c r="F58" s="170"/>
      <c r="G58" s="170"/>
      <c r="H58" s="170"/>
      <c r="I58" s="171"/>
      <c r="J58" s="20"/>
    </row>
    <row r="59" spans="2:44" ht="24.95" customHeight="1" x14ac:dyDescent="0.15">
      <c r="C59" t="s">
        <v>543</v>
      </c>
      <c r="E59"/>
      <c r="I59" s="11"/>
      <c r="J59" s="12"/>
    </row>
    <row r="60" spans="2:44" ht="24.95" customHeight="1" x14ac:dyDescent="0.15">
      <c r="B60" s="16"/>
      <c r="C60" s="18" t="s">
        <v>533</v>
      </c>
      <c r="D60" s="18"/>
      <c r="E60" s="18"/>
      <c r="F60" s="18"/>
      <c r="G60" s="18"/>
      <c r="H60" s="18"/>
      <c r="I60" s="18"/>
      <c r="J60" s="18"/>
    </row>
    <row r="61" spans="2:44" ht="24.95" customHeight="1" x14ac:dyDescent="0.15">
      <c r="B61" s="16"/>
      <c r="C61" t="s">
        <v>544</v>
      </c>
      <c r="D61" s="27"/>
      <c r="E61" s="27"/>
      <c r="F61" s="27"/>
      <c r="G61" s="27"/>
      <c r="H61" s="27"/>
      <c r="I61" s="27"/>
      <c r="J61" s="27"/>
    </row>
    <row r="62" spans="2:44" ht="24.95" customHeight="1" x14ac:dyDescent="0.15">
      <c r="B62" s="17"/>
      <c r="C62" s="18" t="s">
        <v>534</v>
      </c>
      <c r="D62" s="18"/>
      <c r="E62" s="18"/>
      <c r="F62" s="18"/>
      <c r="G62" s="18"/>
      <c r="H62" s="18"/>
      <c r="I62" s="18"/>
      <c r="J62" s="18"/>
      <c r="W62" t="s">
        <v>274</v>
      </c>
    </row>
    <row r="63" spans="2:44" ht="24.95" customHeight="1" x14ac:dyDescent="0.15">
      <c r="B63" s="17"/>
      <c r="C63" t="s">
        <v>535</v>
      </c>
      <c r="D63" s="27"/>
      <c r="E63" s="27"/>
      <c r="F63" s="27"/>
      <c r="G63" s="27"/>
      <c r="H63" s="27"/>
      <c r="I63" s="27"/>
      <c r="J63" s="27"/>
    </row>
    <row r="64" spans="2:44" ht="24.95" customHeight="1" x14ac:dyDescent="0.15">
      <c r="C64" s="18" t="s">
        <v>536</v>
      </c>
      <c r="D64" s="19"/>
      <c r="E64" s="19"/>
      <c r="F64" s="19"/>
      <c r="G64" s="19"/>
      <c r="H64" s="19"/>
      <c r="I64" s="172"/>
      <c r="J64" s="20"/>
    </row>
    <row r="65" spans="2:10" ht="24.95" customHeight="1" x14ac:dyDescent="0.15">
      <c r="C65" t="s">
        <v>537</v>
      </c>
      <c r="E65"/>
      <c r="I65" s="11"/>
      <c r="J65" s="12"/>
    </row>
    <row r="66" spans="2:10" ht="24.95" customHeight="1" x14ac:dyDescent="0.15">
      <c r="C66" s="18" t="s">
        <v>538</v>
      </c>
      <c r="D66" s="19"/>
      <c r="E66" s="19"/>
      <c r="F66" s="19"/>
      <c r="G66" s="19"/>
      <c r="H66" s="20"/>
      <c r="I66" s="20"/>
      <c r="J66" s="173"/>
    </row>
    <row r="67" spans="2:10" ht="24.75" customHeight="1" x14ac:dyDescent="0.15">
      <c r="C67" t="s">
        <v>539</v>
      </c>
      <c r="E67"/>
      <c r="F67" s="74"/>
      <c r="G67" s="74"/>
      <c r="H67" s="12"/>
      <c r="I67" s="12"/>
      <c r="J67" s="74"/>
    </row>
    <row r="68" spans="2:10" ht="24.75" customHeight="1" x14ac:dyDescent="0.15">
      <c r="C68" t="s">
        <v>540</v>
      </c>
      <c r="E68"/>
      <c r="F68" s="74"/>
      <c r="G68" s="74"/>
      <c r="H68" s="12"/>
      <c r="I68" s="12"/>
      <c r="J68" s="74"/>
    </row>
    <row r="69" spans="2:10" ht="24.75" customHeight="1" x14ac:dyDescent="0.15">
      <c r="C69" t="s">
        <v>541</v>
      </c>
      <c r="E69"/>
      <c r="F69" s="74"/>
      <c r="G69" s="74"/>
      <c r="H69" s="12"/>
      <c r="I69" s="12"/>
      <c r="J69" s="74"/>
    </row>
    <row r="70" spans="2:10" ht="24.75" customHeight="1" x14ac:dyDescent="0.15">
      <c r="C70" t="s">
        <v>542</v>
      </c>
      <c r="E70"/>
      <c r="F70" s="74"/>
      <c r="G70" s="74"/>
      <c r="H70" s="12"/>
      <c r="I70" s="12"/>
      <c r="J70" s="74"/>
    </row>
    <row r="71" spans="2:10" ht="23.25" customHeight="1" x14ac:dyDescent="0.15">
      <c r="C71" t="s">
        <v>545</v>
      </c>
    </row>
    <row r="72" spans="2:10" ht="24.95" customHeight="1" x14ac:dyDescent="0.15">
      <c r="B72" s="17"/>
      <c r="C72" s="18" t="s">
        <v>546</v>
      </c>
      <c r="D72" s="18"/>
      <c r="E72" s="18"/>
      <c r="F72" s="18"/>
      <c r="G72" s="18"/>
      <c r="H72" s="18"/>
      <c r="I72" s="18"/>
      <c r="J72" s="18"/>
    </row>
    <row r="73" spans="2:10" ht="24.95" customHeight="1" x14ac:dyDescent="0.15">
      <c r="B73" s="17"/>
      <c r="C73" t="s">
        <v>547</v>
      </c>
      <c r="D73" s="27"/>
      <c r="E73" s="27"/>
      <c r="F73" s="27"/>
      <c r="G73" s="27"/>
      <c r="H73" s="27"/>
      <c r="I73" s="27"/>
      <c r="J73" s="27"/>
    </row>
    <row r="74" spans="2:10" ht="24.95" customHeight="1" x14ac:dyDescent="0.15">
      <c r="B74" s="17"/>
      <c r="C74" t="s">
        <v>548</v>
      </c>
      <c r="D74" s="27"/>
      <c r="E74" s="27"/>
      <c r="F74" s="27"/>
      <c r="G74" s="27"/>
      <c r="H74" s="27"/>
      <c r="I74" s="27"/>
      <c r="J74" s="27"/>
    </row>
    <row r="75" spans="2:10" ht="24.95" customHeight="1" x14ac:dyDescent="0.15">
      <c r="B75" s="17"/>
      <c r="C75" t="s">
        <v>549</v>
      </c>
      <c r="D75" s="27"/>
      <c r="E75" s="27"/>
      <c r="F75" s="27"/>
      <c r="G75" s="27"/>
      <c r="H75" s="27"/>
      <c r="I75" s="27"/>
      <c r="J75" s="27"/>
    </row>
    <row r="76" spans="2:10" ht="24.95" customHeight="1" x14ac:dyDescent="0.15">
      <c r="B76" s="17"/>
      <c r="C76" s="18" t="s">
        <v>550</v>
      </c>
      <c r="D76" s="18"/>
      <c r="E76" s="18"/>
      <c r="F76" s="18"/>
      <c r="G76" s="18"/>
      <c r="H76" s="18"/>
      <c r="I76" s="18"/>
      <c r="J76" s="18"/>
    </row>
    <row r="77" spans="2:10" ht="24.95" customHeight="1" x14ac:dyDescent="0.15">
      <c r="B77" s="17"/>
      <c r="C77" t="s">
        <v>551</v>
      </c>
      <c r="D77" s="27"/>
      <c r="E77" s="27"/>
      <c r="F77" s="27"/>
      <c r="G77" s="27"/>
      <c r="H77" s="27"/>
      <c r="I77" s="27"/>
      <c r="J77" s="27"/>
    </row>
    <row r="78" spans="2:10" ht="24.95" customHeight="1" x14ac:dyDescent="0.15">
      <c r="C78" t="s">
        <v>548</v>
      </c>
      <c r="E78"/>
      <c r="I78" s="11"/>
      <c r="J78" s="12"/>
    </row>
    <row r="79" spans="2:10" ht="24.95" customHeight="1" x14ac:dyDescent="0.15">
      <c r="C79" t="s">
        <v>552</v>
      </c>
      <c r="E79"/>
      <c r="I79" s="11"/>
      <c r="J79" s="12"/>
    </row>
    <row r="80" spans="2:10" ht="24.95" customHeight="1" x14ac:dyDescent="0.15">
      <c r="B80" s="17"/>
      <c r="C80" s="216" t="s">
        <v>553</v>
      </c>
      <c r="D80" s="216"/>
      <c r="E80" s="216"/>
      <c r="F80" s="216"/>
      <c r="G80" s="216"/>
      <c r="H80" s="216"/>
      <c r="I80" s="216"/>
      <c r="J80" s="216"/>
    </row>
    <row r="81" spans="2:14" ht="24.95" customHeight="1" x14ac:dyDescent="0.15">
      <c r="B81" s="17"/>
      <c r="C81" t="s">
        <v>554</v>
      </c>
      <c r="D81" s="27"/>
      <c r="E81" s="27"/>
      <c r="F81" s="31"/>
      <c r="G81" s="27"/>
      <c r="H81" s="27"/>
      <c r="I81" s="27"/>
      <c r="J81" s="27"/>
    </row>
    <row r="82" spans="2:14" ht="24.95" customHeight="1" x14ac:dyDescent="0.15">
      <c r="C82" t="s">
        <v>555</v>
      </c>
      <c r="E82"/>
    </row>
    <row r="83" spans="2:14" ht="24.95" customHeight="1" x14ac:dyDescent="0.15">
      <c r="C83" t="s">
        <v>556</v>
      </c>
      <c r="E83"/>
    </row>
    <row r="84" spans="2:14" ht="24.95" customHeight="1" x14ac:dyDescent="0.15">
      <c r="C84" s="18" t="s">
        <v>557</v>
      </c>
      <c r="D84" s="19"/>
      <c r="E84" s="19"/>
      <c r="F84" s="19"/>
      <c r="G84" s="19"/>
      <c r="H84" s="19"/>
      <c r="I84" s="19"/>
      <c r="J84" s="19"/>
    </row>
    <row r="85" spans="2:14" ht="24.95" customHeight="1" x14ac:dyDescent="0.15">
      <c r="C85" t="s">
        <v>558</v>
      </c>
      <c r="D85" s="11"/>
      <c r="E85" s="11"/>
      <c r="F85" s="11"/>
      <c r="G85" s="11"/>
      <c r="H85" s="11"/>
      <c r="I85" s="11"/>
    </row>
    <row r="86" spans="2:14" ht="24.95" customHeight="1" x14ac:dyDescent="0.15">
      <c r="C86" t="s">
        <v>559</v>
      </c>
      <c r="D86" s="12"/>
      <c r="E86"/>
      <c r="G86" s="12"/>
      <c r="H86" s="12"/>
      <c r="I86" s="11"/>
      <c r="J86" s="11"/>
      <c r="K86" s="11"/>
      <c r="L86" s="11"/>
      <c r="M86" s="11"/>
      <c r="N86" s="11"/>
    </row>
    <row r="87" spans="2:14" ht="20.25" customHeight="1" x14ac:dyDescent="0.15">
      <c r="B87" s="7"/>
      <c r="C87" s="7"/>
      <c r="E87"/>
    </row>
    <row r="88" spans="2:14" ht="20.25" customHeight="1" x14ac:dyDescent="0.15">
      <c r="B88" s="7"/>
      <c r="C88" s="7"/>
      <c r="E88"/>
    </row>
    <row r="89" spans="2:14" ht="24.95" customHeight="1" x14ac:dyDescent="0.15">
      <c r="B89" s="7"/>
      <c r="C89" s="7"/>
      <c r="D89" s="7"/>
      <c r="E89" s="7"/>
      <c r="F89" s="7"/>
      <c r="G89" s="7"/>
      <c r="H89" s="7"/>
      <c r="I89" s="12"/>
      <c r="J89" s="12"/>
    </row>
    <row r="90" spans="2:14" ht="24.95" customHeight="1" x14ac:dyDescent="0.15">
      <c r="B90" s="7"/>
      <c r="C90" s="7"/>
      <c r="D90" s="7"/>
      <c r="E90" s="7"/>
      <c r="F90" s="7"/>
      <c r="G90" s="7"/>
      <c r="H90" s="7"/>
      <c r="I90" s="12"/>
      <c r="J90" s="12"/>
    </row>
  </sheetData>
  <mergeCells count="58">
    <mergeCell ref="C54:J54"/>
    <mergeCell ref="C50:D50"/>
    <mergeCell ref="C80:J80"/>
    <mergeCell ref="C46:D46"/>
    <mergeCell ref="C49:D49"/>
    <mergeCell ref="C41:D41"/>
    <mergeCell ref="C42:D42"/>
    <mergeCell ref="C43:D43"/>
    <mergeCell ref="C44:D44"/>
    <mergeCell ref="C45:D45"/>
    <mergeCell ref="C35:D35"/>
    <mergeCell ref="C36:D36"/>
    <mergeCell ref="C39:D39"/>
    <mergeCell ref="C30:D30"/>
    <mergeCell ref="C32:D32"/>
    <mergeCell ref="D33:D34"/>
    <mergeCell ref="AB24:AE24"/>
    <mergeCell ref="AF24:AI24"/>
    <mergeCell ref="AJ24:AQ24"/>
    <mergeCell ref="C25:D25"/>
    <mergeCell ref="C26:D26"/>
    <mergeCell ref="U24:AA24"/>
    <mergeCell ref="C27:D27"/>
    <mergeCell ref="C19:J19"/>
    <mergeCell ref="R19:S19"/>
    <mergeCell ref="C21:J21"/>
    <mergeCell ref="C23:D23"/>
    <mergeCell ref="L24:T24"/>
    <mergeCell ref="C13:D13"/>
    <mergeCell ref="E13:F13"/>
    <mergeCell ref="G13:J13"/>
    <mergeCell ref="C14:D14"/>
    <mergeCell ref="E14:F14"/>
    <mergeCell ref="G14:J14"/>
    <mergeCell ref="C11:D11"/>
    <mergeCell ref="E11:F11"/>
    <mergeCell ref="G11:J11"/>
    <mergeCell ref="C12:D12"/>
    <mergeCell ref="E12:F12"/>
    <mergeCell ref="G12:J12"/>
    <mergeCell ref="C9:D9"/>
    <mergeCell ref="E9:F9"/>
    <mergeCell ref="G9:J9"/>
    <mergeCell ref="C10:D10"/>
    <mergeCell ref="E10:F10"/>
    <mergeCell ref="G10:J10"/>
    <mergeCell ref="C7:D7"/>
    <mergeCell ref="E7:F7"/>
    <mergeCell ref="G7:J7"/>
    <mergeCell ref="C8:D8"/>
    <mergeCell ref="E8:F8"/>
    <mergeCell ref="G8:J8"/>
    <mergeCell ref="B1:J1"/>
    <mergeCell ref="C2:F2"/>
    <mergeCell ref="G2:J2"/>
    <mergeCell ref="C6:D6"/>
    <mergeCell ref="E6:F6"/>
    <mergeCell ref="G6:J6"/>
  </mergeCells>
  <phoneticPr fontId="1"/>
  <dataValidations count="2">
    <dataValidation type="list" allowBlank="1" showInputMessage="1" showErrorMessage="1" sqref="D55:D56" xr:uid="{85F44605-6D55-4CC4-993E-58AD6B2F713A}">
      <formula1>$W$62:$X$62</formula1>
    </dataValidation>
    <dataValidation type="list" allowBlank="1" showInputMessage="1" showErrorMessage="1" sqref="O86" xr:uid="{E3E44B91-6763-44F0-B9A8-8DF57E24233B}">
      <formula1>#REF!</formula1>
    </dataValidation>
  </dataValidations>
  <pageMargins left="0.7" right="0.7" top="0.75" bottom="0.75" header="0.3" footer="0.3"/>
  <pageSetup paperSize="9" scale="70" fitToHeight="0" orientation="portrait" r:id="rId1"/>
  <headerFooter>
    <oddHeader>&amp;R申請者名：　　　　　　</oddHeader>
  </headerFooter>
  <rowBreaks count="3" manualBreakCount="3">
    <brk id="15" min="1" max="10" man="1"/>
    <brk id="37" min="1" max="10" man="1"/>
    <brk id="51" min="1"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818B7-C55E-4754-875E-825BCDE8BFC2}">
  <sheetPr codeName="Sheet3">
    <tabColor rgb="FF92D050"/>
    <pageSetUpPr fitToPage="1"/>
  </sheetPr>
  <dimension ref="B1:AR57"/>
  <sheetViews>
    <sheetView view="pageBreakPreview" zoomScale="133" zoomScaleNormal="139" zoomScaleSheetLayoutView="133" workbookViewId="0">
      <selection activeCell="F78" sqref="F78"/>
    </sheetView>
  </sheetViews>
  <sheetFormatPr defaultRowHeight="13.5" x14ac:dyDescent="0.15"/>
  <cols>
    <col min="1" max="1" width="1.625" customWidth="1"/>
    <col min="2" max="2" width="3" customWidth="1"/>
    <col min="3" max="3" width="18.125" customWidth="1"/>
    <col min="4" max="4" width="17.125" customWidth="1"/>
    <col min="5" max="5" width="8.125" style="12" customWidth="1"/>
    <col min="6" max="6" width="14.125" customWidth="1"/>
    <col min="7" max="7" width="15.625" customWidth="1"/>
    <col min="8" max="8" width="15.875" customWidth="1"/>
    <col min="9" max="9" width="15.875" hidden="1" customWidth="1"/>
    <col min="10" max="10" width="23.875" customWidth="1"/>
    <col min="11" max="11" width="1.875" customWidth="1"/>
    <col min="12" max="12" width="5" customWidth="1"/>
    <col min="13" max="37" width="4.125" customWidth="1"/>
    <col min="38" max="38" width="7.125" style="120" customWidth="1"/>
    <col min="39" max="43" width="4.125" customWidth="1"/>
    <col min="44" max="44" width="6.5" bestFit="1" customWidth="1"/>
  </cols>
  <sheetData>
    <row r="1" spans="2:16" ht="45" customHeight="1" x14ac:dyDescent="0.15">
      <c r="B1" s="185" t="s">
        <v>528</v>
      </c>
      <c r="C1" s="185"/>
      <c r="D1" s="185"/>
      <c r="E1" s="185"/>
      <c r="F1" s="185"/>
      <c r="G1" s="185"/>
      <c r="H1" s="185"/>
      <c r="I1" s="185"/>
      <c r="J1" s="185"/>
    </row>
    <row r="2" spans="2:16" ht="27" customHeight="1" x14ac:dyDescent="0.15">
      <c r="B2" s="17"/>
      <c r="C2" s="196" t="s">
        <v>263</v>
      </c>
      <c r="D2" s="196"/>
      <c r="E2" s="196"/>
      <c r="F2" s="196"/>
      <c r="G2" s="204">
        <f>'5－10－1会社別見積書一覧'!H12</f>
        <v>0</v>
      </c>
      <c r="H2" s="204"/>
      <c r="I2" s="204"/>
      <c r="J2" s="204"/>
    </row>
    <row r="3" spans="2:16" ht="27" customHeight="1" x14ac:dyDescent="0.15">
      <c r="B3" s="8" t="s">
        <v>279</v>
      </c>
      <c r="C3" s="8"/>
      <c r="D3" s="8"/>
      <c r="E3" s="8"/>
      <c r="F3" s="8"/>
      <c r="G3" s="8"/>
      <c r="H3" s="8"/>
      <c r="I3" s="8"/>
      <c r="J3" s="8"/>
    </row>
    <row r="4" spans="2:16" ht="27" customHeight="1" x14ac:dyDescent="0.15">
      <c r="B4" s="24"/>
      <c r="C4" s="25" t="s">
        <v>280</v>
      </c>
      <c r="D4" s="25"/>
      <c r="E4" s="25"/>
      <c r="F4" s="25"/>
      <c r="G4" s="25"/>
      <c r="H4" s="25"/>
      <c r="I4" s="25"/>
      <c r="J4" s="25"/>
    </row>
    <row r="5" spans="2:16" ht="27" customHeight="1" thickBot="1" x14ac:dyDescent="0.2">
      <c r="B5" s="24"/>
      <c r="C5" s="36" t="s">
        <v>475</v>
      </c>
      <c r="D5" s="42"/>
      <c r="E5" s="42"/>
      <c r="F5" s="42"/>
      <c r="G5" s="42"/>
      <c r="H5" s="42"/>
      <c r="I5" s="42"/>
      <c r="J5" s="42"/>
    </row>
    <row r="6" spans="2:16" ht="27" customHeight="1" thickBot="1" x14ac:dyDescent="0.2">
      <c r="B6" s="24"/>
      <c r="C6" s="282" t="s">
        <v>283</v>
      </c>
      <c r="D6" s="283"/>
      <c r="E6" s="282" t="s">
        <v>282</v>
      </c>
      <c r="F6" s="284"/>
      <c r="G6" s="285" t="s">
        <v>14</v>
      </c>
      <c r="H6" s="286"/>
      <c r="I6" s="287"/>
      <c r="J6" s="288"/>
    </row>
    <row r="7" spans="2:16" ht="51" customHeight="1" x14ac:dyDescent="0.15">
      <c r="C7" s="273" t="s">
        <v>82</v>
      </c>
      <c r="D7" s="274"/>
      <c r="E7" s="275">
        <f>'5－10－1会社別見積書一覧'!D29</f>
        <v>0</v>
      </c>
      <c r="F7" s="276"/>
      <c r="G7" s="277" t="s">
        <v>395</v>
      </c>
      <c r="H7" s="278"/>
      <c r="I7" s="278"/>
      <c r="J7" s="279"/>
    </row>
    <row r="8" spans="2:16" ht="51" customHeight="1" x14ac:dyDescent="0.15">
      <c r="C8" s="214" t="s">
        <v>278</v>
      </c>
      <c r="D8" s="215"/>
      <c r="E8" s="294"/>
      <c r="F8" s="295"/>
      <c r="G8" s="291" t="s">
        <v>334</v>
      </c>
      <c r="H8" s="292"/>
      <c r="I8" s="292"/>
      <c r="J8" s="293"/>
    </row>
    <row r="9" spans="2:16" ht="132.75" customHeight="1" x14ac:dyDescent="0.15">
      <c r="C9" s="214" t="s">
        <v>483</v>
      </c>
      <c r="D9" s="298"/>
      <c r="E9" s="325"/>
      <c r="F9" s="326"/>
      <c r="G9" s="301" t="s">
        <v>517</v>
      </c>
      <c r="H9" s="302"/>
      <c r="I9" s="302"/>
      <c r="J9" s="303"/>
    </row>
    <row r="10" spans="2:16" ht="51" customHeight="1" x14ac:dyDescent="0.15">
      <c r="C10" s="214" t="s">
        <v>432</v>
      </c>
      <c r="D10" s="215"/>
      <c r="E10" s="280">
        <f>E7-E8</f>
        <v>0</v>
      </c>
      <c r="F10" s="281"/>
      <c r="G10" s="289" t="s">
        <v>277</v>
      </c>
      <c r="H10" s="217"/>
      <c r="I10" s="217"/>
      <c r="J10" s="290"/>
    </row>
    <row r="11" spans="2:16" ht="51" customHeight="1" x14ac:dyDescent="0.15">
      <c r="C11" s="214" t="s">
        <v>481</v>
      </c>
      <c r="D11" s="215"/>
      <c r="E11" s="280">
        <f>F30</f>
        <v>0</v>
      </c>
      <c r="F11" s="281"/>
      <c r="G11" s="297" t="s">
        <v>195</v>
      </c>
      <c r="H11" s="223"/>
      <c r="I11" s="223"/>
      <c r="J11" s="315"/>
    </row>
    <row r="12" spans="2:16" ht="51" customHeight="1" thickBot="1" x14ac:dyDescent="0.2">
      <c r="C12" s="214" t="s">
        <v>482</v>
      </c>
      <c r="D12" s="215"/>
      <c r="E12" s="313">
        <f>IF(O12=1,0,IF(O21=0,ROUNDDOWN(E11*1/2,-3)))</f>
        <v>0</v>
      </c>
      <c r="F12" s="314"/>
      <c r="G12" s="297" t="s">
        <v>484</v>
      </c>
      <c r="H12" s="223"/>
      <c r="I12" s="223"/>
      <c r="J12" s="315"/>
      <c r="L12" t="s">
        <v>429</v>
      </c>
      <c r="O12" s="116">
        <f>'5－10－1会社別見積書一覧'!G38</f>
        <v>0</v>
      </c>
      <c r="P12" t="s">
        <v>430</v>
      </c>
    </row>
    <row r="13" spans="2:16" ht="24.95" customHeight="1" thickBot="1" x14ac:dyDescent="0.2">
      <c r="C13" s="327" t="s">
        <v>469</v>
      </c>
      <c r="D13" s="328"/>
      <c r="E13" s="329">
        <f>E9+E12</f>
        <v>0</v>
      </c>
      <c r="F13" s="330"/>
      <c r="G13" s="306" t="s">
        <v>435</v>
      </c>
      <c r="H13" s="307"/>
      <c r="I13" s="307"/>
      <c r="J13" s="308"/>
    </row>
    <row r="14" spans="2:16" ht="24.95" customHeight="1" x14ac:dyDescent="0.15">
      <c r="F14" s="12"/>
    </row>
    <row r="15" spans="2:16" ht="24.95" customHeight="1" x14ac:dyDescent="0.15">
      <c r="B15" s="8" t="s">
        <v>399</v>
      </c>
      <c r="C15" s="8"/>
      <c r="D15" s="8"/>
      <c r="E15" s="8"/>
      <c r="F15" s="8"/>
      <c r="G15" s="8"/>
      <c r="H15" s="8"/>
      <c r="I15" s="8"/>
      <c r="J15" s="8"/>
    </row>
    <row r="16" spans="2:16" ht="24.95" customHeight="1" x14ac:dyDescent="0.15">
      <c r="B16" s="17"/>
      <c r="C16" s="22" t="s">
        <v>335</v>
      </c>
      <c r="D16" s="16"/>
      <c r="E16" s="16"/>
      <c r="F16" s="16"/>
      <c r="G16" s="16"/>
      <c r="H16" s="16"/>
      <c r="I16" s="16"/>
      <c r="J16" s="16"/>
    </row>
    <row r="17" spans="2:44" ht="24.95" customHeight="1" x14ac:dyDescent="0.15">
      <c r="B17" s="17"/>
      <c r="C17" s="22" t="s">
        <v>460</v>
      </c>
      <c r="D17" s="16"/>
      <c r="E17" s="16"/>
      <c r="F17" s="16"/>
      <c r="G17" s="16"/>
      <c r="H17" s="16"/>
      <c r="I17" s="16"/>
      <c r="J17" s="16"/>
      <c r="L17" t="s">
        <v>443</v>
      </c>
      <c r="O17" s="116">
        <f>'5－10－1会社別見積書一覧'!G84</f>
        <v>0</v>
      </c>
      <c r="P17" s="2">
        <f>INDEX(Q17:V17,$O$17+1)</f>
        <v>0</v>
      </c>
      <c r="Q17">
        <v>0</v>
      </c>
      <c r="R17">
        <v>200</v>
      </c>
      <c r="S17">
        <v>300</v>
      </c>
      <c r="T17">
        <v>400</v>
      </c>
      <c r="U17">
        <v>500</v>
      </c>
      <c r="V17">
        <v>600</v>
      </c>
    </row>
    <row r="18" spans="2:44" ht="24.95" customHeight="1" x14ac:dyDescent="0.15">
      <c r="B18" s="17"/>
      <c r="C18" s="257" t="s">
        <v>336</v>
      </c>
      <c r="D18" s="257"/>
      <c r="E18" s="257"/>
      <c r="F18" s="257"/>
      <c r="G18" s="257"/>
      <c r="H18" s="257"/>
      <c r="I18" s="257"/>
      <c r="J18" s="257"/>
      <c r="L18" t="s">
        <v>425</v>
      </c>
      <c r="O18" s="296">
        <v>10000</v>
      </c>
      <c r="P18" s="236"/>
      <c r="Q18" t="s">
        <v>426</v>
      </c>
    </row>
    <row r="19" spans="2:44" ht="24.95" customHeight="1" x14ac:dyDescent="0.15">
      <c r="B19" s="17" t="s">
        <v>202</v>
      </c>
      <c r="C19" s="22" t="s">
        <v>281</v>
      </c>
      <c r="D19" s="16"/>
      <c r="E19" s="16"/>
      <c r="F19" s="16"/>
      <c r="G19" s="16"/>
      <c r="H19" s="16"/>
      <c r="I19" s="16"/>
      <c r="J19" s="16"/>
      <c r="L19" t="s">
        <v>400</v>
      </c>
      <c r="O19" s="118">
        <f>'5－10－1会社別見積書一覧'!G47</f>
        <v>0</v>
      </c>
      <c r="P19" t="s">
        <v>428</v>
      </c>
      <c r="Q19">
        <v>33</v>
      </c>
    </row>
    <row r="20" spans="2:44" ht="30" customHeight="1" x14ac:dyDescent="0.15">
      <c r="B20" s="17"/>
      <c r="C20" s="312" t="s">
        <v>391</v>
      </c>
      <c r="D20" s="257"/>
      <c r="E20" s="257"/>
      <c r="F20" s="257"/>
      <c r="G20" s="257"/>
      <c r="H20" s="257"/>
      <c r="I20" s="257"/>
      <c r="J20" s="257"/>
      <c r="L20" t="s">
        <v>424</v>
      </c>
      <c r="O20" s="116">
        <f>'5－10－1会社別見積書一覧'!G100</f>
        <v>0</v>
      </c>
      <c r="P20" s="119" t="s">
        <v>427</v>
      </c>
    </row>
    <row r="21" spans="2:44" ht="24.95" customHeight="1" thickBot="1" x14ac:dyDescent="0.2">
      <c r="C21" s="18" t="s">
        <v>453</v>
      </c>
      <c r="D21" s="18"/>
      <c r="E21" s="18"/>
      <c r="F21" s="18"/>
      <c r="G21" s="18"/>
      <c r="H21" s="18"/>
      <c r="I21" s="18"/>
      <c r="J21" s="18"/>
      <c r="O21" s="131"/>
    </row>
    <row r="22" spans="2:44" ht="24.75" customHeight="1" thickBot="1" x14ac:dyDescent="0.2">
      <c r="C22" s="251"/>
      <c r="D22" s="252"/>
      <c r="E22" s="53" t="s">
        <v>85</v>
      </c>
      <c r="F22" s="60" t="s">
        <v>200</v>
      </c>
      <c r="G22" s="49" t="s">
        <v>178</v>
      </c>
      <c r="H22" s="49" t="s">
        <v>197</v>
      </c>
      <c r="I22" s="69" t="s">
        <v>284</v>
      </c>
      <c r="J22" s="53" t="s">
        <v>86</v>
      </c>
      <c r="K22" s="12"/>
      <c r="L22">
        <v>1</v>
      </c>
      <c r="M22">
        <v>2</v>
      </c>
      <c r="N22">
        <v>3</v>
      </c>
      <c r="O22">
        <v>4</v>
      </c>
      <c r="P22">
        <v>5</v>
      </c>
      <c r="Q22">
        <v>6</v>
      </c>
      <c r="R22">
        <v>7</v>
      </c>
      <c r="S22">
        <v>8</v>
      </c>
      <c r="T22">
        <v>9</v>
      </c>
      <c r="U22">
        <v>10</v>
      </c>
      <c r="V22">
        <v>11</v>
      </c>
      <c r="W22">
        <v>12</v>
      </c>
      <c r="X22">
        <v>13</v>
      </c>
      <c r="Y22">
        <v>14</v>
      </c>
      <c r="Z22">
        <v>15</v>
      </c>
      <c r="AA22">
        <v>16</v>
      </c>
      <c r="AB22">
        <v>17</v>
      </c>
      <c r="AC22">
        <v>18</v>
      </c>
      <c r="AD22">
        <v>19</v>
      </c>
      <c r="AE22">
        <v>20</v>
      </c>
      <c r="AF22">
        <v>21</v>
      </c>
      <c r="AG22">
        <v>22</v>
      </c>
      <c r="AH22">
        <v>23</v>
      </c>
      <c r="AI22">
        <v>24</v>
      </c>
      <c r="AJ22">
        <v>25</v>
      </c>
      <c r="AK22">
        <v>26</v>
      </c>
      <c r="AL22" s="120">
        <v>27</v>
      </c>
      <c r="AM22">
        <v>28</v>
      </c>
      <c r="AN22" s="120">
        <v>29</v>
      </c>
      <c r="AO22">
        <v>30</v>
      </c>
      <c r="AP22" s="120">
        <v>31</v>
      </c>
      <c r="AQ22">
        <v>32</v>
      </c>
      <c r="AR22" s="120">
        <v>33</v>
      </c>
    </row>
    <row r="23" spans="2:44" ht="24.95" customHeight="1" x14ac:dyDescent="0.15">
      <c r="C23" s="137" t="s">
        <v>465</v>
      </c>
      <c r="D23" s="63"/>
      <c r="E23" s="64" t="s">
        <v>397</v>
      </c>
      <c r="F23" s="70" t="s">
        <v>397</v>
      </c>
      <c r="G23" s="15" t="s">
        <v>397</v>
      </c>
      <c r="H23" s="15" t="s">
        <v>397</v>
      </c>
      <c r="I23" s="71"/>
      <c r="J23" s="64"/>
      <c r="K23" s="12"/>
      <c r="L23" s="233" t="s">
        <v>505</v>
      </c>
      <c r="M23" s="234"/>
      <c r="N23" s="234"/>
      <c r="O23" s="234"/>
      <c r="P23" s="234"/>
      <c r="Q23" s="234"/>
      <c r="R23" s="234"/>
      <c r="S23" s="234"/>
      <c r="T23" s="332"/>
      <c r="U23" s="233" t="s">
        <v>504</v>
      </c>
      <c r="V23" s="234"/>
      <c r="W23" s="234"/>
      <c r="X23" s="234"/>
      <c r="Y23" s="234"/>
      <c r="Z23" s="234"/>
      <c r="AA23" s="234"/>
      <c r="AB23" s="296" t="s">
        <v>402</v>
      </c>
      <c r="AC23" s="235"/>
      <c r="AD23" s="235"/>
      <c r="AE23" s="235"/>
      <c r="AF23" s="296" t="s">
        <v>446</v>
      </c>
      <c r="AG23" s="235"/>
      <c r="AH23" s="235"/>
      <c r="AI23" s="236"/>
      <c r="AJ23" s="233" t="s">
        <v>449</v>
      </c>
      <c r="AK23" s="234"/>
      <c r="AL23" s="234"/>
      <c r="AM23" s="234"/>
      <c r="AN23" s="234"/>
      <c r="AO23" s="234"/>
      <c r="AP23" s="234"/>
      <c r="AQ23" s="332"/>
      <c r="AR23" s="123" t="s">
        <v>431</v>
      </c>
    </row>
    <row r="24" spans="2:44" ht="60.6" customHeight="1" x14ac:dyDescent="0.15">
      <c r="C24" s="331" t="s">
        <v>455</v>
      </c>
      <c r="D24" s="268"/>
      <c r="E24" s="52" t="s">
        <v>87</v>
      </c>
      <c r="F24" s="51"/>
      <c r="G24" s="86" t="e">
        <f>INDEX(L24:AR24,$O$19)*O18</f>
        <v>#VALUE!</v>
      </c>
      <c r="H24" s="86">
        <f>IF(F24="",F24,MIN(F24,G24))</f>
        <v>0</v>
      </c>
      <c r="I24" s="54"/>
      <c r="J24" s="52"/>
      <c r="K24" s="12"/>
      <c r="L24" s="108"/>
      <c r="M24" s="109"/>
      <c r="N24" s="109"/>
      <c r="O24" s="109"/>
      <c r="P24" s="109"/>
      <c r="Q24" s="109"/>
      <c r="R24" s="109"/>
      <c r="S24" s="109"/>
      <c r="T24" s="109"/>
      <c r="U24" s="108"/>
      <c r="V24" s="109"/>
      <c r="W24" s="109"/>
      <c r="X24" s="109"/>
      <c r="Y24" s="109"/>
      <c r="Z24" s="109"/>
      <c r="AA24" s="154"/>
      <c r="AF24" s="108"/>
      <c r="AG24" s="109"/>
      <c r="AH24" s="109"/>
      <c r="AI24" s="154"/>
      <c r="AJ24" s="108"/>
      <c r="AK24" s="109"/>
      <c r="AL24" s="157"/>
      <c r="AM24" s="109"/>
      <c r="AN24" s="109"/>
      <c r="AO24" s="109"/>
      <c r="AP24" s="109"/>
      <c r="AQ24" s="154"/>
      <c r="AR24" s="155">
        <v>3.5</v>
      </c>
    </row>
    <row r="25" spans="2:44" ht="47.1" customHeight="1" x14ac:dyDescent="0.15">
      <c r="C25" s="331" t="s">
        <v>456</v>
      </c>
      <c r="D25" s="215"/>
      <c r="E25" s="52" t="s">
        <v>87</v>
      </c>
      <c r="F25" s="51"/>
      <c r="G25" s="86" t="e">
        <f>INDEX(L25:AR25,$O$19)*O18-IF(O20=0,0,5000)</f>
        <v>#VALUE!</v>
      </c>
      <c r="H25" s="86">
        <f t="shared" ref="H25:H28" si="0">IF(F25="",F25,MIN(F25,G25))</f>
        <v>0</v>
      </c>
      <c r="I25" s="54"/>
      <c r="J25" s="52"/>
      <c r="K25" s="12"/>
      <c r="L25" s="104"/>
      <c r="U25" s="104"/>
      <c r="AA25" s="105"/>
      <c r="AF25" s="104"/>
      <c r="AI25" s="105"/>
      <c r="AJ25" s="104"/>
      <c r="AQ25" s="105"/>
      <c r="AR25" s="128">
        <v>8</v>
      </c>
    </row>
    <row r="26" spans="2:44" ht="26.1" customHeight="1" x14ac:dyDescent="0.15">
      <c r="C26" s="297" t="s">
        <v>457</v>
      </c>
      <c r="D26" s="267"/>
      <c r="E26" s="52" t="s">
        <v>88</v>
      </c>
      <c r="F26" s="51"/>
      <c r="G26" s="86" t="e">
        <f>INDEX(L26:AR26,$O$19)*O18</f>
        <v>#VALUE!</v>
      </c>
      <c r="H26" s="86">
        <f t="shared" si="0"/>
        <v>0</v>
      </c>
      <c r="I26" s="54"/>
      <c r="J26" s="52"/>
      <c r="K26" s="12"/>
      <c r="L26" s="104"/>
      <c r="U26" s="104"/>
      <c r="AA26" s="105"/>
      <c r="AF26" s="104"/>
      <c r="AI26" s="105"/>
      <c r="AJ26" s="104"/>
      <c r="AQ26" s="105"/>
      <c r="AR26" s="159">
        <v>1.5</v>
      </c>
    </row>
    <row r="27" spans="2:44" ht="157.5" customHeight="1" x14ac:dyDescent="0.15">
      <c r="C27" s="331" t="s">
        <v>518</v>
      </c>
      <c r="D27" s="298"/>
      <c r="E27" s="52" t="s">
        <v>89</v>
      </c>
      <c r="F27" s="51"/>
      <c r="G27" s="86" t="e">
        <f>INDEX(L27:AR27,$O$19)*O18</f>
        <v>#VALUE!</v>
      </c>
      <c r="H27" s="86">
        <f t="shared" si="0"/>
        <v>0</v>
      </c>
      <c r="I27" s="56"/>
      <c r="J27" s="52" t="s">
        <v>118</v>
      </c>
      <c r="K27" s="12"/>
      <c r="L27" s="104"/>
      <c r="U27" s="104"/>
      <c r="AA27" s="105"/>
      <c r="AF27" s="104"/>
      <c r="AI27" s="105"/>
      <c r="AJ27" s="104"/>
      <c r="AQ27" s="105"/>
      <c r="AR27" s="128">
        <v>30</v>
      </c>
    </row>
    <row r="28" spans="2:44" ht="82.5" customHeight="1" x14ac:dyDescent="0.15">
      <c r="C28" s="333" t="s">
        <v>519</v>
      </c>
      <c r="D28" s="334"/>
      <c r="E28" s="52" t="s">
        <v>118</v>
      </c>
      <c r="F28" s="51"/>
      <c r="G28" s="86" t="e">
        <f>INDEX(L28:AR28,$O$19)*O18</f>
        <v>#VALUE!</v>
      </c>
      <c r="H28" s="86">
        <f t="shared" si="0"/>
        <v>0</v>
      </c>
      <c r="I28" s="54"/>
      <c r="J28" s="52" t="s">
        <v>118</v>
      </c>
      <c r="K28" s="12"/>
      <c r="L28" s="104"/>
      <c r="U28" s="104"/>
      <c r="AA28" s="105"/>
      <c r="AF28" s="104"/>
      <c r="AI28" s="105"/>
      <c r="AJ28" s="104"/>
      <c r="AQ28" s="105"/>
      <c r="AR28" s="128">
        <v>12</v>
      </c>
    </row>
    <row r="29" spans="2:44" ht="24.95" customHeight="1" thickBot="1" x14ac:dyDescent="0.2">
      <c r="C29" s="237" t="s">
        <v>194</v>
      </c>
      <c r="D29" s="238"/>
      <c r="E29" s="57" t="s">
        <v>118</v>
      </c>
      <c r="F29" s="98">
        <f>SUM(F24:F28)</f>
        <v>0</v>
      </c>
      <c r="G29" s="153" t="s">
        <v>397</v>
      </c>
      <c r="H29" s="99">
        <f>SUM(H24:H28)</f>
        <v>0</v>
      </c>
      <c r="I29" s="102"/>
      <c r="J29" s="134"/>
      <c r="K29" s="12"/>
      <c r="L29" s="63"/>
      <c r="M29" s="106"/>
      <c r="N29" s="106"/>
      <c r="O29" s="106"/>
      <c r="P29" s="106"/>
      <c r="Q29" s="106"/>
      <c r="R29" s="106"/>
      <c r="S29" s="106"/>
      <c r="T29" s="106"/>
      <c r="U29" s="63"/>
      <c r="V29" s="106"/>
      <c r="W29" s="106"/>
      <c r="X29" s="106"/>
      <c r="Y29" s="106"/>
      <c r="Z29" s="106"/>
      <c r="AA29" s="107"/>
      <c r="AB29" s="106"/>
      <c r="AC29" s="106"/>
      <c r="AD29" s="106"/>
      <c r="AE29" s="106"/>
      <c r="AF29" s="63"/>
      <c r="AG29" s="106"/>
      <c r="AH29" s="106"/>
      <c r="AI29" s="107"/>
      <c r="AJ29" s="63"/>
      <c r="AK29" s="106"/>
      <c r="AL29" s="158"/>
      <c r="AM29" s="106"/>
      <c r="AN29" s="106"/>
      <c r="AO29" s="106"/>
      <c r="AP29" s="106"/>
      <c r="AQ29" s="107"/>
      <c r="AR29" s="156">
        <v>15</v>
      </c>
    </row>
    <row r="30" spans="2:44" ht="24.95" customHeight="1" thickTop="1" thickBot="1" x14ac:dyDescent="0.2">
      <c r="C30" s="239" t="s">
        <v>198</v>
      </c>
      <c r="D30" s="240"/>
      <c r="E30" s="85" t="s">
        <v>118</v>
      </c>
      <c r="F30" s="241">
        <f>MIN(F29,H29,550000)</f>
        <v>0</v>
      </c>
      <c r="G30" s="242"/>
      <c r="H30" s="243"/>
      <c r="I30" s="48"/>
      <c r="J30" s="12"/>
      <c r="K30" s="12"/>
      <c r="L30" s="104"/>
      <c r="AB30" s="109"/>
      <c r="AC30" s="109"/>
      <c r="AD30" s="109"/>
      <c r="AE30" s="109"/>
      <c r="AR30" s="135"/>
    </row>
    <row r="31" spans="2:44" ht="24.95" customHeight="1" x14ac:dyDescent="0.15">
      <c r="C31" t="s">
        <v>520</v>
      </c>
      <c r="F31" s="12"/>
      <c r="G31" s="12"/>
      <c r="H31" s="12"/>
      <c r="I31" s="12"/>
      <c r="L31" s="104"/>
      <c r="AR31" s="120"/>
    </row>
    <row r="32" spans="2:44" ht="5.0999999999999996" customHeight="1" x14ac:dyDescent="0.15">
      <c r="F32" s="12"/>
      <c r="G32" s="12"/>
      <c r="H32" s="12"/>
      <c r="I32" s="12"/>
      <c r="L32" s="104"/>
      <c r="AR32" s="120"/>
    </row>
    <row r="33" spans="2:44" ht="5.0999999999999996" customHeight="1" x14ac:dyDescent="0.15">
      <c r="F33" s="12"/>
      <c r="G33" s="12"/>
      <c r="H33" s="12"/>
      <c r="I33" s="12"/>
      <c r="J33" s="12"/>
      <c r="K33" s="12"/>
      <c r="AR33" s="120"/>
    </row>
    <row r="34" spans="2:44" ht="24.95" customHeight="1" x14ac:dyDescent="0.15">
      <c r="E34"/>
      <c r="L34" s="104"/>
      <c r="AR34" s="120">
        <v>15</v>
      </c>
    </row>
    <row r="35" spans="2:44" ht="24.95" customHeight="1" x14ac:dyDescent="0.15">
      <c r="B35" s="8" t="s">
        <v>452</v>
      </c>
      <c r="C35" s="8"/>
      <c r="D35" s="8"/>
      <c r="E35" s="8"/>
      <c r="F35" s="8"/>
      <c r="G35" s="8"/>
      <c r="H35" s="8"/>
      <c r="I35" s="8"/>
      <c r="J35" s="8"/>
    </row>
    <row r="36" spans="2:44" ht="24.95" customHeight="1" x14ac:dyDescent="0.15">
      <c r="C36" s="18" t="s">
        <v>458</v>
      </c>
      <c r="D36" s="18"/>
      <c r="E36" s="18"/>
      <c r="F36" s="18"/>
      <c r="G36" s="18"/>
      <c r="H36" s="18"/>
      <c r="I36" s="18"/>
      <c r="J36" s="18"/>
    </row>
    <row r="37" spans="2:44" ht="33.6" customHeight="1" x14ac:dyDescent="0.15">
      <c r="C37" s="221" t="s">
        <v>459</v>
      </c>
      <c r="D37" s="221"/>
      <c r="E37" s="221"/>
      <c r="F37" s="221"/>
      <c r="G37" s="221"/>
      <c r="H37" s="221"/>
      <c r="I37" s="221"/>
      <c r="J37" s="221"/>
      <c r="N37" s="136"/>
    </row>
    <row r="38" spans="2:44" ht="38.450000000000003" customHeight="1" x14ac:dyDescent="0.15">
      <c r="C38" s="223" t="s">
        <v>472</v>
      </c>
      <c r="D38" s="223"/>
      <c r="E38" s="223"/>
      <c r="F38" s="223"/>
      <c r="G38" s="223"/>
      <c r="H38" s="223"/>
      <c r="I38" s="2"/>
      <c r="J38" s="78"/>
    </row>
    <row r="39" spans="2:44" ht="24.95" customHeight="1" x14ac:dyDescent="0.15">
      <c r="C39" s="223" t="s">
        <v>473</v>
      </c>
      <c r="D39" s="223"/>
      <c r="E39" s="223"/>
      <c r="F39" s="223"/>
      <c r="G39" s="223"/>
      <c r="H39" s="223"/>
      <c r="I39" s="2"/>
      <c r="J39" s="78"/>
    </row>
    <row r="40" spans="2:44" ht="24.95" customHeight="1" x14ac:dyDescent="0.15">
      <c r="C40" s="217" t="s">
        <v>474</v>
      </c>
      <c r="D40" s="217"/>
      <c r="E40" s="217"/>
      <c r="F40" s="217"/>
      <c r="G40" s="217"/>
      <c r="H40" s="217"/>
      <c r="I40" s="2"/>
      <c r="J40" s="78"/>
    </row>
    <row r="41" spans="2:44" ht="24.95" customHeight="1" x14ac:dyDescent="0.15">
      <c r="C41" s="140"/>
      <c r="D41" s="140"/>
      <c r="E41" s="140"/>
      <c r="F41" s="140"/>
      <c r="G41" s="140"/>
      <c r="H41" s="140"/>
      <c r="I41" s="140"/>
      <c r="J41" s="140"/>
    </row>
    <row r="42" spans="2:44" ht="24.95" customHeight="1" x14ac:dyDescent="0.15">
      <c r="C42" s="18" t="s">
        <v>477</v>
      </c>
      <c r="D42" s="18"/>
      <c r="E42" s="18"/>
      <c r="F42" s="18"/>
      <c r="G42" s="18"/>
      <c r="H42" s="18"/>
      <c r="I42" s="18"/>
      <c r="J42" s="18"/>
    </row>
    <row r="43" spans="2:44" ht="24.95" customHeight="1" x14ac:dyDescent="0.15">
      <c r="C43" s="11" t="s">
        <v>478</v>
      </c>
      <c r="D43" s="11"/>
      <c r="E43" s="11"/>
      <c r="F43" s="11"/>
      <c r="G43" s="11"/>
      <c r="H43" s="11"/>
      <c r="I43" s="11"/>
      <c r="J43" s="11"/>
    </row>
    <row r="44" spans="2:44" ht="49.5" customHeight="1" x14ac:dyDescent="0.15">
      <c r="C44" s="267" t="s">
        <v>479</v>
      </c>
      <c r="D44" s="268"/>
      <c r="E44" s="268"/>
      <c r="F44" s="268"/>
      <c r="G44" s="268"/>
      <c r="H44" s="269"/>
      <c r="I44" s="32"/>
      <c r="J44" s="79"/>
    </row>
    <row r="45" spans="2:44" ht="24.95" customHeight="1" x14ac:dyDescent="0.15">
      <c r="C45" s="132"/>
      <c r="D45" s="132"/>
      <c r="E45" s="132"/>
      <c r="F45" s="132"/>
      <c r="G45" s="132"/>
      <c r="H45" s="132"/>
      <c r="I45" s="132"/>
      <c r="J45" s="132"/>
    </row>
    <row r="46" spans="2:44" ht="0.95" customHeight="1" x14ac:dyDescent="0.15"/>
    <row r="47" spans="2:44" ht="24.95" customHeight="1" x14ac:dyDescent="0.15">
      <c r="B47" s="16"/>
      <c r="C47" s="18" t="s">
        <v>476</v>
      </c>
      <c r="D47" s="18"/>
      <c r="E47" s="18"/>
      <c r="F47" s="18"/>
      <c r="G47" s="18"/>
      <c r="H47" s="18"/>
      <c r="I47" s="18"/>
      <c r="J47" s="18"/>
    </row>
    <row r="48" spans="2:44" ht="24.95" customHeight="1" x14ac:dyDescent="0.15">
      <c r="B48" s="16"/>
      <c r="C48" t="s">
        <v>464</v>
      </c>
      <c r="D48" s="27"/>
      <c r="E48" s="27"/>
      <c r="F48" s="27"/>
      <c r="G48" s="27"/>
      <c r="H48" s="27"/>
      <c r="I48" s="27"/>
      <c r="J48" s="27"/>
    </row>
    <row r="49" spans="3:19" ht="24.95" customHeight="1" x14ac:dyDescent="0.15">
      <c r="C49" s="230" t="s">
        <v>323</v>
      </c>
      <c r="D49" s="215"/>
      <c r="E49" s="215"/>
      <c r="F49" s="215"/>
      <c r="G49" s="215"/>
      <c r="H49" s="231"/>
      <c r="I49" s="32"/>
      <c r="J49" s="79"/>
      <c r="S49" t="s">
        <v>138</v>
      </c>
    </row>
    <row r="50" spans="3:19" ht="0.6" customHeight="1" x14ac:dyDescent="0.15"/>
    <row r="51" spans="3:19" ht="24.95" customHeight="1" x14ac:dyDescent="0.15">
      <c r="S51" t="s">
        <v>274</v>
      </c>
    </row>
    <row r="52" spans="3:19" ht="24.95" customHeight="1" x14ac:dyDescent="0.15"/>
    <row r="53" spans="3:19" ht="24.95" customHeight="1" x14ac:dyDescent="0.15"/>
    <row r="54" spans="3:19" ht="24.95" customHeight="1" x14ac:dyDescent="0.15"/>
    <row r="55" spans="3:19" ht="24.95" customHeight="1" x14ac:dyDescent="0.15"/>
    <row r="56" spans="3:19" ht="24.95" customHeight="1" x14ac:dyDescent="0.15"/>
    <row r="57" spans="3:19" ht="2.1" customHeight="1" x14ac:dyDescent="0.15"/>
  </sheetData>
  <mergeCells count="50">
    <mergeCell ref="C27:D27"/>
    <mergeCell ref="C28:D28"/>
    <mergeCell ref="C37:J37"/>
    <mergeCell ref="C29:D29"/>
    <mergeCell ref="C30:D30"/>
    <mergeCell ref="F30:H30"/>
    <mergeCell ref="C44:H44"/>
    <mergeCell ref="C40:H40"/>
    <mergeCell ref="C49:H49"/>
    <mergeCell ref="C39:H39"/>
    <mergeCell ref="C38:H38"/>
    <mergeCell ref="AB23:AE23"/>
    <mergeCell ref="L23:T23"/>
    <mergeCell ref="U23:AA23"/>
    <mergeCell ref="AF23:AI23"/>
    <mergeCell ref="AJ23:AQ23"/>
    <mergeCell ref="C24:D24"/>
    <mergeCell ref="C25:D25"/>
    <mergeCell ref="C26:D26"/>
    <mergeCell ref="C18:J18"/>
    <mergeCell ref="O18:P18"/>
    <mergeCell ref="C20:J20"/>
    <mergeCell ref="C22:D22"/>
    <mergeCell ref="C13:D13"/>
    <mergeCell ref="E13:F13"/>
    <mergeCell ref="G13:J13"/>
    <mergeCell ref="C11:D11"/>
    <mergeCell ref="E11:F11"/>
    <mergeCell ref="G11:J11"/>
    <mergeCell ref="C12:D12"/>
    <mergeCell ref="E12:F12"/>
    <mergeCell ref="G12:J12"/>
    <mergeCell ref="C9:D9"/>
    <mergeCell ref="E9:F9"/>
    <mergeCell ref="G9:J9"/>
    <mergeCell ref="C10:D10"/>
    <mergeCell ref="E10:F10"/>
    <mergeCell ref="G10:J10"/>
    <mergeCell ref="C7:D7"/>
    <mergeCell ref="E7:F7"/>
    <mergeCell ref="G7:J7"/>
    <mergeCell ref="C8:D8"/>
    <mergeCell ref="E8:F8"/>
    <mergeCell ref="G8:J8"/>
    <mergeCell ref="B1:J1"/>
    <mergeCell ref="C2:F2"/>
    <mergeCell ref="G2:J2"/>
    <mergeCell ref="C6:D6"/>
    <mergeCell ref="E6:F6"/>
    <mergeCell ref="G6:J6"/>
  </mergeCells>
  <phoneticPr fontId="1"/>
  <dataValidations count="2">
    <dataValidation type="list" allowBlank="1" showInputMessage="1" showErrorMessage="1" sqref="J49 J44" xr:uid="{57D41B26-8E53-4AAA-8C14-CB43C253409C}">
      <formula1>$S$51</formula1>
    </dataValidation>
    <dataValidation type="list" allowBlank="1" showInputMessage="1" showErrorMessage="1" sqref="J38:J40" xr:uid="{3A1E7147-6C35-435A-810A-D51895E8079C}">
      <formula1>$S$49</formula1>
    </dataValidation>
  </dataValidations>
  <pageMargins left="0.7" right="0.7" top="0.75" bottom="0.75" header="0.3" footer="0.3"/>
  <pageSetup paperSize="9" scale="75" fitToHeight="0" orientation="portrait" r:id="rId1"/>
  <headerFooter>
    <oddHeader>&amp;R申請者名：　　　　　　</oddHeader>
  </headerFooter>
  <rowBreaks count="2" manualBreakCount="2">
    <brk id="14" min="1" max="10" man="1"/>
    <brk id="34" min="1"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594D6-9C20-42C1-B2EE-C5F90AE2291F}">
  <sheetPr codeName="Sheet4"/>
  <dimension ref="A1:W23"/>
  <sheetViews>
    <sheetView view="pageBreakPreview" topLeftCell="A21" zoomScaleNormal="100" zoomScaleSheetLayoutView="100" workbookViewId="0"/>
  </sheetViews>
  <sheetFormatPr defaultRowHeight="13.5" x14ac:dyDescent="0.15"/>
  <cols>
    <col min="1" max="1" width="3.875" customWidth="1"/>
    <col min="2" max="2" width="25.5" customWidth="1"/>
    <col min="3" max="3" width="14.375" customWidth="1"/>
    <col min="4" max="4" width="12.625" customWidth="1"/>
    <col min="12" max="12" width="8" customWidth="1"/>
  </cols>
  <sheetData>
    <row r="1" spans="1:23" ht="39.950000000000003" customHeight="1" x14ac:dyDescent="0.15">
      <c r="A1" s="26" t="s">
        <v>168</v>
      </c>
      <c r="B1" s="9"/>
      <c r="C1" s="9"/>
      <c r="D1" s="9"/>
      <c r="E1" s="9"/>
      <c r="F1" s="9"/>
      <c r="G1" s="9"/>
      <c r="H1" s="9"/>
      <c r="I1" s="9"/>
      <c r="J1" s="9"/>
      <c r="K1" s="9"/>
      <c r="L1" s="9"/>
    </row>
    <row r="2" spans="1:23" ht="30" customHeight="1" x14ac:dyDescent="0.15">
      <c r="A2" s="23"/>
      <c r="B2" s="23"/>
      <c r="C2" s="23"/>
      <c r="D2" s="23"/>
      <c r="E2" s="23"/>
      <c r="F2" s="23"/>
      <c r="G2" s="336" t="s">
        <v>264</v>
      </c>
      <c r="H2" s="336"/>
      <c r="I2" s="336">
        <f>'5－10－1会社別見積書一覧'!H12</f>
        <v>0</v>
      </c>
      <c r="J2" s="336"/>
      <c r="K2" s="336"/>
      <c r="L2" s="336"/>
    </row>
    <row r="3" spans="1:23" ht="48.75" customHeight="1" x14ac:dyDescent="0.15">
      <c r="A3" s="221" t="s">
        <v>259</v>
      </c>
      <c r="B3" s="221"/>
      <c r="C3" s="221"/>
      <c r="D3" s="221"/>
      <c r="E3" s="221"/>
      <c r="F3" s="221"/>
      <c r="G3" s="221"/>
      <c r="H3" s="221"/>
      <c r="I3" s="221"/>
      <c r="J3" s="221"/>
      <c r="K3" s="221"/>
      <c r="L3" s="221"/>
    </row>
    <row r="4" spans="1:23" ht="20.100000000000001" customHeight="1" x14ac:dyDescent="0.15">
      <c r="B4" s="1" t="s">
        <v>0</v>
      </c>
      <c r="W4" t="s">
        <v>290</v>
      </c>
    </row>
    <row r="5" spans="1:23" ht="32.25" customHeight="1" x14ac:dyDescent="0.15">
      <c r="B5" s="2" t="s">
        <v>1</v>
      </c>
      <c r="C5" s="258"/>
      <c r="D5" s="258"/>
      <c r="E5" s="258"/>
      <c r="F5" s="220" t="s">
        <v>131</v>
      </c>
      <c r="G5" s="221"/>
      <c r="H5" s="221"/>
      <c r="I5" s="221"/>
      <c r="J5" s="221"/>
      <c r="K5" s="221"/>
      <c r="L5" s="221"/>
      <c r="W5" t="s">
        <v>291</v>
      </c>
    </row>
    <row r="6" spans="1:23" ht="25.5" customHeight="1" x14ac:dyDescent="0.15">
      <c r="B6" s="217" t="s">
        <v>2</v>
      </c>
      <c r="C6" s="5"/>
      <c r="D6" t="s">
        <v>3</v>
      </c>
      <c r="F6" s="221" t="s">
        <v>132</v>
      </c>
      <c r="G6" s="221"/>
      <c r="H6" s="221"/>
      <c r="I6" s="221"/>
      <c r="J6" s="221"/>
      <c r="K6" s="221"/>
      <c r="L6" s="221"/>
      <c r="W6" t="s">
        <v>393</v>
      </c>
    </row>
    <row r="7" spans="1:23" ht="25.5" customHeight="1" x14ac:dyDescent="0.15">
      <c r="B7" s="217"/>
      <c r="C7" s="3"/>
      <c r="D7" t="s">
        <v>4</v>
      </c>
      <c r="F7" s="221"/>
      <c r="G7" s="221"/>
      <c r="H7" s="221"/>
      <c r="I7" s="221"/>
      <c r="J7" s="221"/>
      <c r="K7" s="221"/>
      <c r="L7" s="221"/>
    </row>
    <row r="8" spans="1:23" ht="25.5" customHeight="1" x14ac:dyDescent="0.15">
      <c r="B8" s="217"/>
      <c r="C8" s="3"/>
      <c r="D8" t="s">
        <v>5</v>
      </c>
      <c r="F8" s="221"/>
      <c r="G8" s="221"/>
      <c r="H8" s="221"/>
      <c r="I8" s="221"/>
      <c r="J8" s="221"/>
      <c r="K8" s="221"/>
      <c r="L8" s="221"/>
    </row>
    <row r="9" spans="1:23" ht="25.5" customHeight="1" x14ac:dyDescent="0.15">
      <c r="B9" s="217" t="s">
        <v>7</v>
      </c>
      <c r="C9" s="3"/>
      <c r="D9" s="4" t="s">
        <v>6</v>
      </c>
      <c r="F9" s="221" t="s">
        <v>463</v>
      </c>
      <c r="G9" s="221"/>
      <c r="H9" s="221"/>
      <c r="I9" s="221"/>
      <c r="J9" s="221"/>
      <c r="K9" s="221"/>
      <c r="L9" s="221"/>
    </row>
    <row r="10" spans="1:23" ht="25.5" customHeight="1" x14ac:dyDescent="0.15">
      <c r="B10" s="217"/>
      <c r="C10" s="3"/>
      <c r="D10" s="4" t="s">
        <v>8</v>
      </c>
      <c r="F10" s="221"/>
      <c r="G10" s="221"/>
      <c r="H10" s="221"/>
      <c r="I10" s="221"/>
      <c r="J10" s="221"/>
      <c r="K10" s="221"/>
      <c r="L10" s="221"/>
    </row>
    <row r="11" spans="1:23" ht="25.5" customHeight="1" x14ac:dyDescent="0.15">
      <c r="B11" s="217"/>
      <c r="C11" s="6"/>
      <c r="D11" s="4" t="s">
        <v>461</v>
      </c>
      <c r="F11" s="221"/>
      <c r="G11" s="221"/>
      <c r="H11" s="221"/>
      <c r="I11" s="221"/>
      <c r="J11" s="221"/>
      <c r="K11" s="221"/>
      <c r="L11" s="221"/>
    </row>
    <row r="12" spans="1:23" ht="25.5" customHeight="1" x14ac:dyDescent="0.15">
      <c r="B12" s="217"/>
      <c r="C12" s="6"/>
      <c r="D12" s="337" t="s">
        <v>462</v>
      </c>
      <c r="E12" s="338"/>
      <c r="F12" s="221"/>
      <c r="G12" s="221"/>
      <c r="H12" s="221"/>
      <c r="I12" s="221"/>
      <c r="J12" s="221"/>
      <c r="K12" s="221"/>
      <c r="L12" s="221"/>
    </row>
    <row r="13" spans="1:23" ht="25.5" customHeight="1" x14ac:dyDescent="0.15">
      <c r="B13" s="217"/>
      <c r="C13" s="6"/>
      <c r="D13" t="s">
        <v>9</v>
      </c>
      <c r="F13" s="221"/>
      <c r="G13" s="221"/>
      <c r="H13" s="221"/>
      <c r="I13" s="221"/>
      <c r="J13" s="221"/>
      <c r="K13" s="221"/>
      <c r="L13" s="221"/>
    </row>
    <row r="14" spans="1:23" ht="36" customHeight="1" x14ac:dyDescent="0.15">
      <c r="B14" s="2" t="s">
        <v>10</v>
      </c>
      <c r="C14" s="258"/>
      <c r="D14" s="258"/>
      <c r="E14" s="258"/>
      <c r="F14" s="221" t="s">
        <v>341</v>
      </c>
      <c r="G14" s="221"/>
      <c r="H14" s="221"/>
      <c r="I14" s="221"/>
      <c r="J14" s="221"/>
      <c r="K14" s="221"/>
      <c r="L14" s="221"/>
    </row>
    <row r="15" spans="1:23" ht="20.100000000000001" customHeight="1" x14ac:dyDescent="0.15">
      <c r="B15" s="1" t="s">
        <v>11</v>
      </c>
    </row>
    <row r="16" spans="1:23" ht="35.25" customHeight="1" x14ac:dyDescent="0.15">
      <c r="B16" s="2" t="s">
        <v>42</v>
      </c>
      <c r="C16" s="335" t="s">
        <v>133</v>
      </c>
      <c r="D16" s="335"/>
      <c r="E16" s="4" t="s">
        <v>204</v>
      </c>
      <c r="F16" s="4"/>
      <c r="G16" s="4"/>
    </row>
    <row r="17" spans="2:12" ht="35.25" customHeight="1" x14ac:dyDescent="0.15">
      <c r="B17" s="2" t="s">
        <v>43</v>
      </c>
      <c r="C17" s="335" t="s">
        <v>133</v>
      </c>
      <c r="D17" s="335"/>
      <c r="E17" s="4" t="s">
        <v>205</v>
      </c>
      <c r="F17" s="4"/>
      <c r="G17" s="4"/>
    </row>
    <row r="18" spans="2:12" ht="35.25" customHeight="1" x14ac:dyDescent="0.15">
      <c r="B18" s="2" t="s">
        <v>50</v>
      </c>
      <c r="C18" s="335" t="s">
        <v>133</v>
      </c>
      <c r="D18" s="335"/>
      <c r="E18" s="4" t="s">
        <v>206</v>
      </c>
      <c r="F18" s="4"/>
      <c r="G18" s="4"/>
    </row>
    <row r="19" spans="2:12" ht="35.25" customHeight="1" x14ac:dyDescent="0.15">
      <c r="B19" s="2" t="s">
        <v>12</v>
      </c>
      <c r="C19" s="258"/>
      <c r="D19" s="258"/>
      <c r="E19" s="221" t="s">
        <v>207</v>
      </c>
      <c r="F19" s="221"/>
      <c r="G19" s="221"/>
      <c r="H19" s="221"/>
      <c r="I19" s="221"/>
      <c r="J19" s="221"/>
      <c r="K19" s="221"/>
      <c r="L19" s="221"/>
    </row>
    <row r="20" spans="2:12" ht="35.25" customHeight="1" x14ac:dyDescent="0.15">
      <c r="B20" s="2" t="s">
        <v>13</v>
      </c>
      <c r="C20" s="258" t="s">
        <v>290</v>
      </c>
      <c r="D20" s="258"/>
      <c r="E20" t="s">
        <v>209</v>
      </c>
    </row>
    <row r="21" spans="2:12" ht="84.75" customHeight="1" x14ac:dyDescent="0.15">
      <c r="B21" s="2" t="s">
        <v>14</v>
      </c>
      <c r="C21" s="258"/>
      <c r="D21" s="258"/>
      <c r="E21" s="258"/>
      <c r="F21" s="258"/>
      <c r="G21" s="258"/>
      <c r="H21" s="258"/>
      <c r="I21" s="258"/>
      <c r="J21" s="258"/>
      <c r="K21" s="258"/>
      <c r="L21" s="258"/>
    </row>
    <row r="22" spans="2:12" ht="20.100000000000001" customHeight="1" x14ac:dyDescent="0.15"/>
    <row r="23" spans="2:12" ht="20.100000000000001" customHeight="1" x14ac:dyDescent="0.15"/>
  </sheetData>
  <mergeCells count="19">
    <mergeCell ref="I2:L2"/>
    <mergeCell ref="G2:H2"/>
    <mergeCell ref="F5:L5"/>
    <mergeCell ref="C5:E5"/>
    <mergeCell ref="C14:E14"/>
    <mergeCell ref="A3:L3"/>
    <mergeCell ref="B6:B8"/>
    <mergeCell ref="B9:B13"/>
    <mergeCell ref="F6:L8"/>
    <mergeCell ref="F9:L13"/>
    <mergeCell ref="D12:E12"/>
    <mergeCell ref="F14:L14"/>
    <mergeCell ref="C21:L21"/>
    <mergeCell ref="E19:L19"/>
    <mergeCell ref="C16:D16"/>
    <mergeCell ref="C17:D17"/>
    <mergeCell ref="C18:D18"/>
    <mergeCell ref="C19:D19"/>
    <mergeCell ref="C20:D20"/>
  </mergeCells>
  <phoneticPr fontId="1"/>
  <dataValidations count="2">
    <dataValidation type="list" allowBlank="1" showInputMessage="1" showErrorMessage="1" sqref="C20:D20" xr:uid="{F75BC50B-E1F9-4260-9B2B-6EAF55668E8E}">
      <formula1>$W$4:$W$5</formula1>
    </dataValidation>
    <dataValidation type="list" allowBlank="1" showInputMessage="1" showErrorMessage="1" sqref="C6:C13" xr:uid="{D9DC4517-E2A6-41F2-BBE0-D61FDFA47435}">
      <formula1>$W$6</formula1>
    </dataValidation>
  </dataValidations>
  <pageMargins left="0.7" right="0.7" top="0.75" bottom="0.75" header="0.3" footer="0.3"/>
  <pageSetup paperSize="9" scale="70" orientation="portrait" r:id="rId1"/>
  <colBreaks count="1" manualBreakCount="1">
    <brk id="1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A8BAA-A2A7-4C69-90E4-E74F4E153FC6}">
  <sheetPr codeName="Sheet5"/>
  <dimension ref="A1:Q10"/>
  <sheetViews>
    <sheetView view="pageBreakPreview" topLeftCell="A5" zoomScale="130" zoomScaleNormal="115" zoomScaleSheetLayoutView="130" workbookViewId="0"/>
  </sheetViews>
  <sheetFormatPr defaultRowHeight="13.5" x14ac:dyDescent="0.15"/>
  <cols>
    <col min="1" max="1" width="4.125" customWidth="1"/>
    <col min="2" max="2" width="31.625" customWidth="1"/>
    <col min="5" max="5" width="11.25" customWidth="1"/>
  </cols>
  <sheetData>
    <row r="1" spans="1:17" ht="39.950000000000003" customHeight="1" x14ac:dyDescent="0.15">
      <c r="A1" s="26" t="s">
        <v>169</v>
      </c>
      <c r="B1" s="9"/>
      <c r="C1" s="9"/>
      <c r="D1" s="9"/>
      <c r="E1" s="9"/>
      <c r="F1" s="9"/>
      <c r="G1" s="9"/>
      <c r="H1" s="9"/>
    </row>
    <row r="2" spans="1:17" ht="32.25" customHeight="1" x14ac:dyDescent="0.15">
      <c r="E2" t="s">
        <v>265</v>
      </c>
      <c r="F2" s="340">
        <f>'5－10－1会社別見積書一覧'!H12</f>
        <v>0</v>
      </c>
      <c r="G2" s="340"/>
      <c r="H2" s="340"/>
    </row>
    <row r="3" spans="1:17" ht="28.5" customHeight="1" x14ac:dyDescent="0.15">
      <c r="A3" t="s">
        <v>240</v>
      </c>
      <c r="C3" s="22"/>
      <c r="D3" s="22"/>
      <c r="E3" s="22"/>
      <c r="F3" s="22"/>
      <c r="G3" s="22"/>
      <c r="H3" s="22"/>
    </row>
    <row r="4" spans="1:17" ht="32.25" customHeight="1" x14ac:dyDescent="0.15">
      <c r="A4" t="s">
        <v>241</v>
      </c>
      <c r="C4" s="22"/>
      <c r="D4" s="22"/>
      <c r="E4" s="22"/>
      <c r="F4" s="22"/>
      <c r="G4" s="22"/>
      <c r="H4" s="22"/>
    </row>
    <row r="5" spans="1:17" ht="32.25" customHeight="1" x14ac:dyDescent="0.15">
      <c r="B5" s="1" t="s">
        <v>266</v>
      </c>
    </row>
    <row r="6" spans="1:17" ht="32.25" customHeight="1" x14ac:dyDescent="0.15">
      <c r="B6" s="222" t="s">
        <v>16</v>
      </c>
      <c r="C6" s="2" t="s">
        <v>134</v>
      </c>
      <c r="D6" s="79"/>
    </row>
    <row r="7" spans="1:17" ht="32.25" customHeight="1" x14ac:dyDescent="0.15">
      <c r="B7" s="339"/>
      <c r="C7" s="10" t="s">
        <v>17</v>
      </c>
      <c r="D7" s="145"/>
      <c r="Q7" t="s">
        <v>143</v>
      </c>
    </row>
    <row r="8" spans="1:17" ht="51" customHeight="1" x14ac:dyDescent="0.15">
      <c r="B8" s="2" t="s">
        <v>14</v>
      </c>
      <c r="C8" s="266"/>
      <c r="D8" s="266"/>
      <c r="E8" s="266"/>
      <c r="F8" s="266"/>
      <c r="G8" s="266"/>
      <c r="H8" s="266"/>
    </row>
    <row r="9" spans="1:17" ht="20.100000000000001" customHeight="1" x14ac:dyDescent="0.15"/>
    <row r="10" spans="1:17" ht="20.100000000000001" customHeight="1" x14ac:dyDescent="0.15"/>
  </sheetData>
  <mergeCells count="3">
    <mergeCell ref="B6:B7"/>
    <mergeCell ref="C8:H8"/>
    <mergeCell ref="F2:H2"/>
  </mergeCells>
  <phoneticPr fontId="1"/>
  <dataValidations count="1">
    <dataValidation type="list" allowBlank="1" showInputMessage="1" showErrorMessage="1" sqref="D6:D7" xr:uid="{0597335B-0998-4DE7-B922-5C859DF25706}">
      <formula1>$Q$7</formula1>
    </dataValidation>
  </dataValidations>
  <pageMargins left="0.7" right="0.7" top="0.75" bottom="0.75" header="0.3" footer="0.3"/>
  <pageSetup paperSize="9" scale="9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428C5-0D1A-465F-90C1-904829605C2C}">
  <sheetPr codeName="Sheet6">
    <pageSetUpPr fitToPage="1"/>
  </sheetPr>
  <dimension ref="A1:T129"/>
  <sheetViews>
    <sheetView view="pageBreakPreview" topLeftCell="A120" zoomScale="115" zoomScaleNormal="115" zoomScaleSheetLayoutView="115" workbookViewId="0"/>
  </sheetViews>
  <sheetFormatPr defaultRowHeight="13.5" x14ac:dyDescent="0.15"/>
  <cols>
    <col min="1" max="1" width="3.625" customWidth="1"/>
    <col min="2" max="2" width="23" customWidth="1"/>
    <col min="4" max="4" width="9" customWidth="1"/>
    <col min="13" max="13" width="3.125" customWidth="1"/>
  </cols>
  <sheetData>
    <row r="1" spans="1:20" ht="39.950000000000003" customHeight="1" x14ac:dyDescent="0.15">
      <c r="A1" s="26" t="s">
        <v>170</v>
      </c>
      <c r="B1" s="8"/>
      <c r="C1" s="8"/>
      <c r="D1" s="8"/>
      <c r="E1" s="8"/>
      <c r="F1" s="8"/>
      <c r="G1" s="8"/>
      <c r="H1" s="8"/>
      <c r="I1" s="8"/>
      <c r="J1" s="8"/>
      <c r="K1" s="8"/>
      <c r="L1" s="8"/>
    </row>
    <row r="2" spans="1:20" ht="20.100000000000001" customHeight="1" x14ac:dyDescent="0.15">
      <c r="H2" s="340" t="s">
        <v>264</v>
      </c>
      <c r="I2" s="340"/>
      <c r="J2" s="340">
        <f>'5－10－1会社別見積書一覧'!H12</f>
        <v>0</v>
      </c>
      <c r="K2" s="340"/>
      <c r="L2" s="340"/>
    </row>
    <row r="3" spans="1:20" ht="5.0999999999999996" customHeight="1" x14ac:dyDescent="0.15">
      <c r="A3" s="17"/>
      <c r="B3" s="17"/>
      <c r="C3" s="17"/>
      <c r="D3" s="17"/>
      <c r="E3" s="17"/>
      <c r="F3" s="17"/>
      <c r="G3" s="17"/>
      <c r="H3" s="17"/>
      <c r="I3" s="17"/>
      <c r="J3" s="17"/>
      <c r="K3" s="17"/>
      <c r="L3" s="17"/>
    </row>
    <row r="4" spans="1:20" ht="30" customHeight="1" x14ac:dyDescent="0.15">
      <c r="A4" s="8" t="s">
        <v>18</v>
      </c>
      <c r="B4" s="8"/>
      <c r="C4" s="8"/>
      <c r="D4" s="8"/>
      <c r="E4" s="8"/>
      <c r="F4" s="8"/>
      <c r="G4" s="8"/>
      <c r="H4" s="8"/>
      <c r="I4" s="8"/>
      <c r="J4" s="8"/>
      <c r="K4" s="8"/>
      <c r="L4" s="8"/>
    </row>
    <row r="5" spans="1:20" ht="20.100000000000001" customHeight="1" x14ac:dyDescent="0.15">
      <c r="A5" t="s">
        <v>235</v>
      </c>
      <c r="T5" t="s">
        <v>138</v>
      </c>
    </row>
    <row r="6" spans="1:20" ht="20.100000000000001" customHeight="1" x14ac:dyDescent="0.15">
      <c r="A6" t="s">
        <v>236</v>
      </c>
      <c r="T6" t="s">
        <v>290</v>
      </c>
    </row>
    <row r="7" spans="1:20" ht="20.100000000000001" customHeight="1" x14ac:dyDescent="0.15">
      <c r="B7" s="1" t="s">
        <v>0</v>
      </c>
      <c r="T7" t="s">
        <v>291</v>
      </c>
    </row>
    <row r="8" spans="1:20" ht="20.100000000000001" customHeight="1" x14ac:dyDescent="0.15">
      <c r="B8" s="341" t="s">
        <v>19</v>
      </c>
      <c r="C8" s="342"/>
      <c r="D8" s="2" t="s">
        <v>20</v>
      </c>
      <c r="E8" s="79"/>
      <c r="G8" s="221" t="s">
        <v>135</v>
      </c>
      <c r="H8" s="221"/>
      <c r="I8" s="221"/>
      <c r="J8" s="221"/>
      <c r="K8" s="221"/>
      <c r="L8" s="221"/>
      <c r="M8" s="7"/>
    </row>
    <row r="9" spans="1:20" ht="20.100000000000001" customHeight="1" x14ac:dyDescent="0.15">
      <c r="B9" s="343"/>
      <c r="C9" s="344"/>
      <c r="D9" s="10" t="s">
        <v>21</v>
      </c>
      <c r="E9" s="145"/>
      <c r="G9" s="221"/>
      <c r="H9" s="221"/>
      <c r="I9" s="221"/>
      <c r="J9" s="221"/>
      <c r="K9" s="221"/>
      <c r="L9" s="221"/>
      <c r="M9" s="7"/>
    </row>
    <row r="10" spans="1:20" ht="43.5" customHeight="1" x14ac:dyDescent="0.15">
      <c r="B10" s="230" t="s">
        <v>300</v>
      </c>
      <c r="C10" s="231"/>
      <c r="D10" s="258"/>
      <c r="E10" s="258"/>
      <c r="F10" s="258"/>
      <c r="G10" s="258"/>
      <c r="H10" s="220" t="s">
        <v>342</v>
      </c>
      <c r="I10" s="221"/>
      <c r="J10" s="221"/>
      <c r="K10" s="221"/>
      <c r="L10" s="221"/>
    </row>
    <row r="11" spans="1:20" ht="43.5" customHeight="1" x14ac:dyDescent="0.15">
      <c r="B11" s="230" t="s">
        <v>22</v>
      </c>
      <c r="C11" s="231"/>
      <c r="D11" s="258"/>
      <c r="E11" s="258"/>
      <c r="F11" s="258"/>
      <c r="G11" s="258"/>
      <c r="H11" s="220" t="s">
        <v>343</v>
      </c>
      <c r="I11" s="221"/>
      <c r="J11" s="221"/>
      <c r="K11" s="221"/>
      <c r="L11" s="221"/>
    </row>
    <row r="12" spans="1:20" ht="43.5" customHeight="1" x14ac:dyDescent="0.15">
      <c r="B12" s="230" t="s">
        <v>23</v>
      </c>
      <c r="C12" s="231"/>
      <c r="D12" s="258"/>
      <c r="E12" s="258"/>
      <c r="F12" s="258"/>
      <c r="G12" s="258"/>
      <c r="H12" s="348" t="s">
        <v>344</v>
      </c>
      <c r="I12" s="259"/>
      <c r="J12" s="259"/>
      <c r="K12" s="259"/>
      <c r="L12" s="259"/>
    </row>
    <row r="13" spans="1:20" ht="43.5" customHeight="1" x14ac:dyDescent="0.15">
      <c r="B13" s="230" t="s">
        <v>137</v>
      </c>
      <c r="C13" s="231"/>
      <c r="D13" s="258"/>
      <c r="E13" s="258"/>
      <c r="F13" s="258"/>
      <c r="G13" s="258"/>
      <c r="H13" s="348" t="s">
        <v>345</v>
      </c>
      <c r="I13" s="259"/>
      <c r="J13" s="259"/>
      <c r="K13" s="259"/>
      <c r="L13" s="259"/>
    </row>
    <row r="14" spans="1:20" ht="63.75" customHeight="1" x14ac:dyDescent="0.15">
      <c r="B14" s="230" t="s">
        <v>24</v>
      </c>
      <c r="C14" s="231"/>
      <c r="D14" s="258"/>
      <c r="E14" s="258"/>
      <c r="F14" s="258"/>
      <c r="G14" s="258"/>
      <c r="H14" s="258"/>
      <c r="I14" s="220" t="s">
        <v>203</v>
      </c>
      <c r="J14" s="221"/>
      <c r="K14" s="221"/>
      <c r="L14" s="221"/>
      <c r="M14" s="7"/>
    </row>
    <row r="15" spans="1:20" ht="20.100000000000001" customHeight="1" x14ac:dyDescent="0.15">
      <c r="B15" s="230" t="s">
        <v>13</v>
      </c>
      <c r="C15" s="231"/>
      <c r="D15" s="258" t="s">
        <v>15</v>
      </c>
      <c r="E15" s="258"/>
      <c r="F15" s="258"/>
      <c r="G15" s="258"/>
      <c r="H15" s="221" t="s">
        <v>209</v>
      </c>
      <c r="I15" s="221"/>
      <c r="J15" s="221"/>
      <c r="K15" s="221"/>
      <c r="L15" s="221"/>
      <c r="M15" s="7"/>
    </row>
    <row r="16" spans="1:20" ht="20.100000000000001" customHeight="1" x14ac:dyDescent="0.15">
      <c r="H16" s="221"/>
      <c r="I16" s="221"/>
      <c r="J16" s="221"/>
      <c r="K16" s="221"/>
      <c r="L16" s="221"/>
    </row>
    <row r="17" spans="1:12" ht="2.1" customHeight="1" x14ac:dyDescent="0.15">
      <c r="H17" s="7"/>
      <c r="I17" s="7"/>
      <c r="J17" s="7"/>
      <c r="K17" s="7"/>
      <c r="L17" s="7"/>
    </row>
    <row r="18" spans="1:12" ht="20.100000000000001" customHeight="1" x14ac:dyDescent="0.15">
      <c r="A18" s="8" t="s">
        <v>25</v>
      </c>
      <c r="B18" s="8"/>
      <c r="C18" s="8"/>
      <c r="D18" s="8"/>
      <c r="E18" s="8"/>
      <c r="F18" s="8"/>
      <c r="G18" s="8"/>
      <c r="H18" s="8"/>
      <c r="I18" s="8"/>
      <c r="J18" s="8"/>
      <c r="K18" s="8"/>
      <c r="L18" s="8"/>
    </row>
    <row r="19" spans="1:12" ht="20.100000000000001" customHeight="1" x14ac:dyDescent="0.15">
      <c r="A19" t="s">
        <v>237</v>
      </c>
    </row>
    <row r="20" spans="1:12" ht="40.5" customHeight="1" x14ac:dyDescent="0.15">
      <c r="B20" s="267" t="s">
        <v>348</v>
      </c>
      <c r="C20" s="231"/>
      <c r="D20" s="258"/>
      <c r="E20" s="258"/>
      <c r="F20" s="258"/>
      <c r="G20" s="258"/>
      <c r="H20" s="258"/>
      <c r="I20" s="220" t="s">
        <v>346</v>
      </c>
      <c r="J20" s="221"/>
      <c r="K20" s="221"/>
      <c r="L20" s="221"/>
    </row>
    <row r="21" spans="1:12" ht="40.5" customHeight="1" x14ac:dyDescent="0.15">
      <c r="B21" s="267" t="s">
        <v>349</v>
      </c>
      <c r="C21" s="269"/>
      <c r="D21" s="258"/>
      <c r="E21" s="258"/>
      <c r="F21" s="258"/>
      <c r="G21" s="258"/>
      <c r="H21" s="258"/>
      <c r="I21" s="220" t="s">
        <v>347</v>
      </c>
      <c r="J21" s="221"/>
      <c r="K21" s="221"/>
      <c r="L21" s="221"/>
    </row>
    <row r="22" spans="1:12" ht="8.4499999999999993" customHeight="1" x14ac:dyDescent="0.15"/>
    <row r="23" spans="1:12" ht="20.100000000000001" customHeight="1" x14ac:dyDescent="0.15">
      <c r="A23" s="8" t="s">
        <v>26</v>
      </c>
      <c r="B23" s="8"/>
      <c r="C23" s="8"/>
      <c r="D23" s="8"/>
      <c r="E23" s="8"/>
      <c r="F23" s="8"/>
      <c r="G23" s="8"/>
      <c r="H23" s="8"/>
      <c r="I23" s="8"/>
      <c r="J23" s="8"/>
      <c r="K23" s="8"/>
      <c r="L23" s="8"/>
    </row>
    <row r="24" spans="1:12" ht="20.100000000000001" customHeight="1" x14ac:dyDescent="0.15">
      <c r="A24" t="s">
        <v>233</v>
      </c>
    </row>
    <row r="25" spans="1:12" ht="20.100000000000001" customHeight="1" x14ac:dyDescent="0.15">
      <c r="A25" t="s">
        <v>234</v>
      </c>
    </row>
    <row r="26" spans="1:12" ht="20.100000000000001" customHeight="1" x14ac:dyDescent="0.15">
      <c r="B26" s="1" t="s">
        <v>27</v>
      </c>
    </row>
    <row r="27" spans="1:12" ht="46.5" customHeight="1" x14ac:dyDescent="0.15">
      <c r="B27" s="267" t="s">
        <v>28</v>
      </c>
      <c r="C27" s="231"/>
      <c r="D27" s="258"/>
      <c r="E27" s="258"/>
      <c r="F27" s="258"/>
      <c r="G27" s="258"/>
      <c r="H27" s="220" t="s">
        <v>351</v>
      </c>
      <c r="I27" s="221"/>
      <c r="J27" s="221"/>
      <c r="K27" s="221"/>
      <c r="L27" s="221"/>
    </row>
    <row r="28" spans="1:12" ht="46.5" customHeight="1" x14ac:dyDescent="0.15">
      <c r="B28" s="230" t="s">
        <v>29</v>
      </c>
      <c r="C28" s="231"/>
      <c r="D28" s="258"/>
      <c r="E28" s="258"/>
      <c r="F28" s="258"/>
      <c r="G28" s="258"/>
      <c r="H28" s="220" t="s">
        <v>350</v>
      </c>
      <c r="I28" s="221"/>
      <c r="J28" s="221"/>
      <c r="K28" s="221"/>
      <c r="L28" s="221"/>
    </row>
    <row r="29" spans="1:12" ht="46.5" customHeight="1" x14ac:dyDescent="0.15">
      <c r="B29" s="267" t="s">
        <v>353</v>
      </c>
      <c r="C29" s="231"/>
      <c r="D29" s="258"/>
      <c r="E29" s="258"/>
      <c r="F29" s="258"/>
      <c r="G29" s="258"/>
      <c r="H29" s="220" t="s">
        <v>352</v>
      </c>
      <c r="I29" s="221"/>
      <c r="J29" s="221"/>
      <c r="K29" s="221"/>
      <c r="L29" s="221"/>
    </row>
    <row r="30" spans="1:12" ht="20.100000000000001" customHeight="1" x14ac:dyDescent="0.15">
      <c r="B30" s="1" t="s">
        <v>30</v>
      </c>
    </row>
    <row r="31" spans="1:12" ht="41.25" customHeight="1" x14ac:dyDescent="0.15">
      <c r="B31" s="230" t="s">
        <v>31</v>
      </c>
      <c r="C31" s="231"/>
      <c r="D31" s="258"/>
      <c r="E31" s="258"/>
      <c r="F31" s="258"/>
      <c r="G31" s="258"/>
      <c r="H31" s="220" t="s">
        <v>354</v>
      </c>
      <c r="I31" s="259"/>
      <c r="J31" s="259"/>
      <c r="K31" s="259"/>
      <c r="L31" s="259"/>
    </row>
    <row r="32" spans="1:12" ht="20.100000000000001" customHeight="1" x14ac:dyDescent="0.15">
      <c r="B32" s="1" t="s">
        <v>32</v>
      </c>
    </row>
    <row r="33" spans="1:12" ht="20.100000000000001" customHeight="1" x14ac:dyDescent="0.15">
      <c r="B33" s="230" t="s">
        <v>136</v>
      </c>
      <c r="C33" s="231"/>
      <c r="D33" s="258" t="s">
        <v>15</v>
      </c>
      <c r="E33" s="258"/>
      <c r="F33" s="258"/>
      <c r="G33" s="258"/>
      <c r="H33" s="221" t="s">
        <v>209</v>
      </c>
      <c r="I33" s="221"/>
      <c r="J33" s="221"/>
      <c r="K33" s="221"/>
      <c r="L33" s="221"/>
    </row>
    <row r="34" spans="1:12" ht="20.100000000000001" customHeight="1" x14ac:dyDescent="0.15">
      <c r="H34" s="221"/>
      <c r="I34" s="221"/>
      <c r="J34" s="221"/>
      <c r="K34" s="221"/>
      <c r="L34" s="221"/>
    </row>
    <row r="35" spans="1:12" ht="9" hidden="1" customHeight="1" x14ac:dyDescent="0.15">
      <c r="H35" s="23"/>
      <c r="I35" s="23"/>
      <c r="J35" s="23"/>
      <c r="K35" s="23"/>
      <c r="L35" s="23"/>
    </row>
    <row r="36" spans="1:12" ht="20.100000000000001" customHeight="1" x14ac:dyDescent="0.15">
      <c r="A36" s="8" t="s">
        <v>296</v>
      </c>
      <c r="B36" s="8"/>
      <c r="C36" s="8"/>
      <c r="D36" s="8"/>
      <c r="E36" s="8"/>
      <c r="F36" s="8"/>
      <c r="G36" s="8"/>
      <c r="H36" s="8"/>
      <c r="I36" s="8"/>
      <c r="J36" s="8"/>
      <c r="K36" s="8"/>
      <c r="L36" s="8"/>
    </row>
    <row r="37" spans="1:12" ht="40.5" customHeight="1" x14ac:dyDescent="0.15">
      <c r="A37" s="221" t="s">
        <v>510</v>
      </c>
      <c r="B37" s="221"/>
      <c r="C37" s="221"/>
      <c r="D37" s="221"/>
      <c r="E37" s="221"/>
      <c r="F37" s="221"/>
      <c r="G37" s="221"/>
      <c r="H37" s="221"/>
      <c r="I37" s="221"/>
      <c r="J37" s="221"/>
      <c r="K37" s="221"/>
      <c r="L37" s="221"/>
    </row>
    <row r="38" spans="1:12" ht="20.100000000000001" customHeight="1" x14ac:dyDescent="0.15">
      <c r="B38" s="1" t="s">
        <v>0</v>
      </c>
    </row>
    <row r="39" spans="1:12" ht="39" customHeight="1" x14ac:dyDescent="0.15">
      <c r="B39" s="230" t="s">
        <v>33</v>
      </c>
      <c r="C39" s="231"/>
      <c r="D39" s="258"/>
      <c r="E39" s="258"/>
      <c r="F39" s="258"/>
      <c r="G39" s="258"/>
      <c r="H39" s="220" t="s">
        <v>355</v>
      </c>
      <c r="I39" s="221"/>
      <c r="J39" s="221"/>
      <c r="K39" s="221"/>
      <c r="L39" s="221"/>
    </row>
    <row r="40" spans="1:12" ht="32.25" customHeight="1" x14ac:dyDescent="0.15">
      <c r="B40" s="230" t="s">
        <v>12</v>
      </c>
      <c r="C40" s="231"/>
      <c r="D40" s="258"/>
      <c r="E40" s="258"/>
      <c r="F40" s="258"/>
      <c r="G40" s="258"/>
      <c r="H40" s="220" t="s">
        <v>356</v>
      </c>
      <c r="I40" s="221"/>
      <c r="J40" s="221"/>
      <c r="K40" s="221"/>
      <c r="L40" s="221"/>
    </row>
    <row r="41" spans="1:12" ht="39" customHeight="1" x14ac:dyDescent="0.15">
      <c r="B41" s="230" t="s">
        <v>34</v>
      </c>
      <c r="C41" s="231"/>
      <c r="D41" s="258"/>
      <c r="E41" s="258"/>
      <c r="F41" s="258"/>
      <c r="G41" s="258"/>
      <c r="H41" s="220" t="s">
        <v>357</v>
      </c>
      <c r="I41" s="221"/>
      <c r="J41" s="221"/>
      <c r="K41" s="221"/>
      <c r="L41" s="221"/>
    </row>
    <row r="42" spans="1:12" ht="60" customHeight="1" x14ac:dyDescent="0.15">
      <c r="B42" s="267" t="s">
        <v>358</v>
      </c>
      <c r="C42" s="231"/>
      <c r="D42" s="258"/>
      <c r="E42" s="258"/>
      <c r="F42" s="258"/>
      <c r="G42" s="258"/>
      <c r="H42" s="220" t="s">
        <v>359</v>
      </c>
      <c r="I42" s="221"/>
      <c r="J42" s="221"/>
      <c r="K42" s="221"/>
      <c r="L42" s="221"/>
    </row>
    <row r="43" spans="1:12" ht="20.100000000000001" customHeight="1" x14ac:dyDescent="0.15">
      <c r="B43" s="230" t="s">
        <v>13</v>
      </c>
      <c r="C43" s="231"/>
      <c r="D43" s="258" t="s">
        <v>15</v>
      </c>
      <c r="E43" s="258"/>
      <c r="F43" s="258"/>
      <c r="G43" s="258"/>
      <c r="H43" s="221" t="s">
        <v>209</v>
      </c>
      <c r="I43" s="221"/>
      <c r="J43" s="221"/>
      <c r="K43" s="221"/>
      <c r="L43" s="221"/>
    </row>
    <row r="44" spans="1:12" ht="18.600000000000001" customHeight="1" x14ac:dyDescent="0.15">
      <c r="H44" s="221"/>
      <c r="I44" s="221"/>
      <c r="J44" s="221"/>
      <c r="K44" s="221"/>
      <c r="L44" s="221"/>
    </row>
    <row r="45" spans="1:12" ht="9" hidden="1" customHeight="1" x14ac:dyDescent="0.15">
      <c r="H45" s="23"/>
      <c r="I45" s="23"/>
      <c r="J45" s="23"/>
      <c r="K45" s="23"/>
      <c r="L45" s="23"/>
    </row>
    <row r="46" spans="1:12" ht="20.100000000000001" customHeight="1" x14ac:dyDescent="0.15">
      <c r="A46" s="8" t="s">
        <v>35</v>
      </c>
      <c r="B46" s="8"/>
      <c r="C46" s="8"/>
      <c r="D46" s="8"/>
      <c r="E46" s="8"/>
      <c r="F46" s="8"/>
      <c r="G46" s="8"/>
      <c r="H46" s="8"/>
      <c r="I46" s="8"/>
      <c r="J46" s="8"/>
      <c r="K46" s="8"/>
      <c r="L46" s="8"/>
    </row>
    <row r="47" spans="1:12" ht="20.100000000000001" customHeight="1" x14ac:dyDescent="0.15">
      <c r="A47" t="s">
        <v>231</v>
      </c>
    </row>
    <row r="48" spans="1:12" ht="20.100000000000001" customHeight="1" x14ac:dyDescent="0.15">
      <c r="A48" t="s">
        <v>232</v>
      </c>
    </row>
    <row r="49" spans="1:12" ht="20.100000000000001" customHeight="1" x14ac:dyDescent="0.15">
      <c r="B49" s="1" t="s">
        <v>0</v>
      </c>
    </row>
    <row r="50" spans="1:12" ht="20.100000000000001" customHeight="1" x14ac:dyDescent="0.15">
      <c r="B50" s="217" t="s">
        <v>36</v>
      </c>
      <c r="C50" s="217"/>
      <c r="D50" s="217" t="s">
        <v>37</v>
      </c>
      <c r="E50" s="217"/>
      <c r="F50" s="3"/>
      <c r="H50" s="259" t="s">
        <v>139</v>
      </c>
      <c r="I50" s="259"/>
      <c r="J50" s="259"/>
      <c r="K50" s="259"/>
      <c r="L50" s="259"/>
    </row>
    <row r="51" spans="1:12" ht="20.100000000000001" customHeight="1" x14ac:dyDescent="0.15">
      <c r="B51" s="217"/>
      <c r="C51" s="217"/>
      <c r="D51" s="217" t="s">
        <v>38</v>
      </c>
      <c r="E51" s="217"/>
      <c r="F51" s="3"/>
      <c r="H51" s="259"/>
      <c r="I51" s="259"/>
      <c r="J51" s="259"/>
      <c r="K51" s="259"/>
      <c r="L51" s="259"/>
    </row>
    <row r="52" spans="1:12" ht="20.100000000000001" customHeight="1" x14ac:dyDescent="0.15">
      <c r="B52" s="217" t="s">
        <v>39</v>
      </c>
      <c r="C52" s="217"/>
      <c r="D52" s="217" t="s">
        <v>40</v>
      </c>
      <c r="E52" s="217"/>
      <c r="F52" s="3"/>
      <c r="H52" s="259" t="s">
        <v>140</v>
      </c>
      <c r="I52" s="259"/>
      <c r="J52" s="259"/>
      <c r="K52" s="259"/>
      <c r="L52" s="259"/>
    </row>
    <row r="53" spans="1:12" ht="20.100000000000001" customHeight="1" x14ac:dyDescent="0.15">
      <c r="B53" s="217"/>
      <c r="C53" s="217"/>
      <c r="D53" s="222" t="s">
        <v>41</v>
      </c>
      <c r="E53" s="222"/>
      <c r="F53" s="6"/>
      <c r="H53" s="259"/>
      <c r="I53" s="259"/>
      <c r="J53" s="259"/>
      <c r="K53" s="259"/>
      <c r="L53" s="259"/>
    </row>
    <row r="54" spans="1:12" ht="20.100000000000001" customHeight="1" x14ac:dyDescent="0.15">
      <c r="B54" s="230" t="s">
        <v>42</v>
      </c>
      <c r="C54" s="231"/>
      <c r="D54" s="335" t="s">
        <v>211</v>
      </c>
      <c r="E54" s="335"/>
      <c r="F54" s="335"/>
      <c r="G54" s="335"/>
      <c r="I54" s="221" t="s">
        <v>216</v>
      </c>
      <c r="J54" s="221"/>
      <c r="K54" s="221"/>
      <c r="L54" s="221"/>
    </row>
    <row r="55" spans="1:12" ht="20.100000000000001" customHeight="1" x14ac:dyDescent="0.15">
      <c r="B55" s="230" t="s">
        <v>43</v>
      </c>
      <c r="C55" s="231"/>
      <c r="D55" s="335" t="s">
        <v>212</v>
      </c>
      <c r="E55" s="335"/>
      <c r="F55" s="335"/>
      <c r="G55" s="335"/>
      <c r="I55" s="221"/>
      <c r="J55" s="221"/>
      <c r="K55" s="221"/>
      <c r="L55" s="221"/>
    </row>
    <row r="56" spans="1:12" ht="20.100000000000001" customHeight="1" x14ac:dyDescent="0.15">
      <c r="B56" s="230" t="s">
        <v>363</v>
      </c>
      <c r="C56" s="231"/>
      <c r="D56" s="258"/>
      <c r="E56" s="258"/>
      <c r="F56" s="258"/>
      <c r="G56" s="258"/>
      <c r="I56" s="221"/>
      <c r="J56" s="221"/>
      <c r="K56" s="221"/>
      <c r="L56" s="221"/>
    </row>
    <row r="57" spans="1:12" ht="39.75" customHeight="1" x14ac:dyDescent="0.15">
      <c r="B57" s="230" t="s">
        <v>44</v>
      </c>
      <c r="C57" s="231"/>
      <c r="D57" s="258"/>
      <c r="E57" s="258"/>
      <c r="F57" s="258"/>
      <c r="G57" s="258"/>
      <c r="H57" s="221" t="s">
        <v>217</v>
      </c>
      <c r="I57" s="221"/>
      <c r="J57" s="221"/>
      <c r="K57" s="221"/>
      <c r="L57" s="221"/>
    </row>
    <row r="58" spans="1:12" ht="48" customHeight="1" x14ac:dyDescent="0.15">
      <c r="B58" s="230" t="s">
        <v>45</v>
      </c>
      <c r="C58" s="231"/>
      <c r="D58" s="258"/>
      <c r="E58" s="258"/>
      <c r="F58" s="258"/>
      <c r="G58" s="258"/>
      <c r="H58" s="221" t="s">
        <v>360</v>
      </c>
      <c r="I58" s="221"/>
      <c r="J58" s="221"/>
      <c r="K58" s="221"/>
      <c r="L58" s="221"/>
    </row>
    <row r="59" spans="1:12" ht="20.100000000000001" customHeight="1" x14ac:dyDescent="0.15">
      <c r="B59" s="230" t="s">
        <v>46</v>
      </c>
      <c r="C59" s="231"/>
      <c r="D59" s="258" t="s">
        <v>15</v>
      </c>
      <c r="E59" s="258"/>
      <c r="F59" s="258"/>
      <c r="G59" s="258"/>
      <c r="H59" s="221" t="s">
        <v>220</v>
      </c>
      <c r="I59" s="221"/>
      <c r="J59" s="221"/>
      <c r="K59" s="221"/>
      <c r="L59" s="221"/>
    </row>
    <row r="60" spans="1:12" ht="20.100000000000001" customHeight="1" x14ac:dyDescent="0.15">
      <c r="H60" s="221"/>
      <c r="I60" s="221"/>
      <c r="J60" s="221"/>
      <c r="K60" s="221"/>
      <c r="L60" s="221"/>
    </row>
    <row r="61" spans="1:12" ht="0.6" customHeight="1" x14ac:dyDescent="0.15"/>
    <row r="62" spans="1:12" ht="20.100000000000001" customHeight="1" x14ac:dyDescent="0.15">
      <c r="A62" s="8" t="s">
        <v>47</v>
      </c>
      <c r="B62" s="8"/>
      <c r="C62" s="8"/>
      <c r="D62" s="8"/>
      <c r="E62" s="8"/>
      <c r="F62" s="8"/>
      <c r="G62" s="8"/>
      <c r="H62" s="8"/>
      <c r="I62" s="8"/>
      <c r="J62" s="8"/>
      <c r="K62" s="8"/>
      <c r="L62" s="8"/>
    </row>
    <row r="63" spans="1:12" ht="20.100000000000001" customHeight="1" x14ac:dyDescent="0.15">
      <c r="A63" t="s">
        <v>230</v>
      </c>
    </row>
    <row r="64" spans="1:12" ht="20.100000000000001" customHeight="1" x14ac:dyDescent="0.15">
      <c r="B64" s="1" t="s">
        <v>0</v>
      </c>
    </row>
    <row r="65" spans="1:13" ht="38.25" customHeight="1" x14ac:dyDescent="0.15">
      <c r="B65" s="230" t="s">
        <v>48</v>
      </c>
      <c r="C65" s="231"/>
      <c r="D65" s="258"/>
      <c r="E65" s="258"/>
      <c r="F65" s="258"/>
      <c r="G65" s="258"/>
      <c r="H65" s="220" t="s">
        <v>301</v>
      </c>
      <c r="I65" s="259"/>
      <c r="J65" s="259"/>
      <c r="K65" s="259"/>
      <c r="L65" s="259"/>
    </row>
    <row r="66" spans="1:13" ht="21" customHeight="1" x14ac:dyDescent="0.15">
      <c r="B66" s="230" t="s">
        <v>49</v>
      </c>
      <c r="C66" s="231"/>
      <c r="D66" s="335" t="s">
        <v>213</v>
      </c>
      <c r="E66" s="335"/>
      <c r="F66" s="335"/>
      <c r="G66" s="335"/>
      <c r="I66" s="221" t="s">
        <v>361</v>
      </c>
      <c r="J66" s="221"/>
      <c r="K66" s="221"/>
      <c r="L66" s="221"/>
    </row>
    <row r="67" spans="1:13" ht="21" customHeight="1" x14ac:dyDescent="0.15">
      <c r="B67" s="230" t="s">
        <v>50</v>
      </c>
      <c r="C67" s="231"/>
      <c r="D67" s="335" t="s">
        <v>212</v>
      </c>
      <c r="E67" s="335"/>
      <c r="F67" s="335"/>
      <c r="G67" s="335"/>
      <c r="I67" s="221"/>
      <c r="J67" s="221"/>
      <c r="K67" s="221"/>
      <c r="L67" s="221"/>
    </row>
    <row r="68" spans="1:13" ht="21" customHeight="1" x14ac:dyDescent="0.15">
      <c r="B68" s="230" t="s">
        <v>51</v>
      </c>
      <c r="C68" s="231"/>
      <c r="D68" s="335" t="s">
        <v>212</v>
      </c>
      <c r="E68" s="335"/>
      <c r="F68" s="335"/>
      <c r="G68" s="335"/>
      <c r="I68" s="221"/>
      <c r="J68" s="221"/>
      <c r="K68" s="221"/>
      <c r="L68" s="221"/>
    </row>
    <row r="69" spans="1:13" ht="20.100000000000001" customHeight="1" x14ac:dyDescent="0.15">
      <c r="B69" s="230" t="s">
        <v>46</v>
      </c>
      <c r="C69" s="231"/>
      <c r="D69" s="258" t="s">
        <v>15</v>
      </c>
      <c r="E69" s="258"/>
      <c r="F69" s="258"/>
      <c r="G69" s="258"/>
      <c r="H69" s="221" t="s">
        <v>219</v>
      </c>
      <c r="I69" s="221"/>
      <c r="J69" s="221"/>
      <c r="K69" s="221"/>
      <c r="L69" s="221"/>
    </row>
    <row r="70" spans="1:13" ht="20.100000000000001" customHeight="1" x14ac:dyDescent="0.15">
      <c r="H70" s="221"/>
      <c r="I70" s="221"/>
      <c r="J70" s="221"/>
      <c r="K70" s="221"/>
      <c r="L70" s="221"/>
    </row>
    <row r="71" spans="1:13" ht="0.6" customHeight="1" x14ac:dyDescent="0.15"/>
    <row r="72" spans="1:13" ht="20.100000000000001" customHeight="1" x14ac:dyDescent="0.15">
      <c r="A72" s="8" t="s">
        <v>52</v>
      </c>
      <c r="B72" s="8"/>
      <c r="C72" s="8"/>
      <c r="D72" s="8"/>
      <c r="E72" s="8"/>
      <c r="F72" s="8"/>
      <c r="G72" s="8"/>
      <c r="H72" s="8"/>
      <c r="I72" s="8"/>
      <c r="J72" s="8"/>
      <c r="K72" s="8"/>
      <c r="L72" s="8"/>
      <c r="M72" s="17"/>
    </row>
    <row r="73" spans="1:13" ht="20.100000000000001" customHeight="1" x14ac:dyDescent="0.15">
      <c r="A73" t="s">
        <v>229</v>
      </c>
    </row>
    <row r="74" spans="1:13" ht="20.100000000000001" customHeight="1" x14ac:dyDescent="0.15">
      <c r="B74" s="1" t="s">
        <v>0</v>
      </c>
    </row>
    <row r="75" spans="1:13" ht="20.25" customHeight="1" x14ac:dyDescent="0.15">
      <c r="B75" s="230" t="s">
        <v>304</v>
      </c>
      <c r="C75" s="231"/>
      <c r="D75" s="258"/>
      <c r="E75" s="258"/>
      <c r="F75" s="258"/>
      <c r="G75" s="258"/>
      <c r="H75" s="220" t="s">
        <v>302</v>
      </c>
      <c r="I75" s="259"/>
      <c r="J75" s="259"/>
      <c r="K75" s="259"/>
      <c r="L75" s="259"/>
    </row>
    <row r="76" spans="1:13" ht="20.100000000000001" customHeight="1" x14ac:dyDescent="0.15">
      <c r="B76" s="230" t="s">
        <v>49</v>
      </c>
      <c r="C76" s="231"/>
      <c r="D76" s="335" t="s">
        <v>213</v>
      </c>
      <c r="E76" s="335"/>
      <c r="F76" s="335"/>
      <c r="G76" s="335"/>
      <c r="H76" s="7"/>
      <c r="I76" s="221" t="s">
        <v>218</v>
      </c>
      <c r="J76" s="221"/>
      <c r="K76" s="221"/>
      <c r="L76" s="221"/>
    </row>
    <row r="77" spans="1:13" ht="20.100000000000001" customHeight="1" x14ac:dyDescent="0.15">
      <c r="B77" s="230" t="s">
        <v>362</v>
      </c>
      <c r="C77" s="231"/>
      <c r="D77" s="258"/>
      <c r="E77" s="258"/>
      <c r="F77" s="258"/>
      <c r="G77" s="258"/>
      <c r="H77" s="7"/>
      <c r="I77" s="221"/>
      <c r="J77" s="221"/>
      <c r="K77" s="221"/>
      <c r="L77" s="221"/>
    </row>
    <row r="78" spans="1:13" ht="20.100000000000001" customHeight="1" x14ac:dyDescent="0.15">
      <c r="B78" s="230" t="s">
        <v>53</v>
      </c>
      <c r="C78" s="231"/>
      <c r="D78" s="258"/>
      <c r="E78" s="258"/>
      <c r="F78" s="258"/>
      <c r="G78" s="258"/>
      <c r="H78" s="7"/>
      <c r="I78" s="221"/>
      <c r="J78" s="221"/>
      <c r="K78" s="221"/>
      <c r="L78" s="221"/>
    </row>
    <row r="79" spans="1:13" ht="20.100000000000001" customHeight="1" x14ac:dyDescent="0.15">
      <c r="B79" s="230" t="s">
        <v>13</v>
      </c>
      <c r="C79" s="231"/>
      <c r="D79" s="258" t="s">
        <v>15</v>
      </c>
      <c r="E79" s="258"/>
      <c r="F79" s="258"/>
      <c r="G79" s="258"/>
      <c r="H79" s="221" t="s">
        <v>209</v>
      </c>
      <c r="I79" s="221"/>
      <c r="J79" s="221"/>
      <c r="K79" s="221"/>
      <c r="L79" s="221"/>
    </row>
    <row r="80" spans="1:13" ht="20.100000000000001" customHeight="1" x14ac:dyDescent="0.15">
      <c r="H80" s="221"/>
      <c r="I80" s="221"/>
      <c r="J80" s="221"/>
      <c r="K80" s="221"/>
      <c r="L80" s="221"/>
    </row>
    <row r="81" spans="1:13" ht="3" customHeight="1" x14ac:dyDescent="0.15"/>
    <row r="82" spans="1:13" ht="20.100000000000001" customHeight="1" x14ac:dyDescent="0.15">
      <c r="A82" s="8" t="s">
        <v>55</v>
      </c>
      <c r="B82" s="8"/>
      <c r="C82" s="8"/>
      <c r="D82" s="8"/>
      <c r="E82" s="8"/>
      <c r="F82" s="8"/>
      <c r="G82" s="8"/>
      <c r="H82" s="8"/>
      <c r="I82" s="8"/>
      <c r="J82" s="8"/>
      <c r="K82" s="8"/>
      <c r="L82" s="8"/>
      <c r="M82" s="17"/>
    </row>
    <row r="83" spans="1:13" ht="20.100000000000001" customHeight="1" x14ac:dyDescent="0.15">
      <c r="A83" t="s">
        <v>225</v>
      </c>
    </row>
    <row r="84" spans="1:13" ht="20.100000000000001" customHeight="1" x14ac:dyDescent="0.15">
      <c r="A84" t="s">
        <v>224</v>
      </c>
    </row>
    <row r="85" spans="1:13" ht="20.100000000000001" customHeight="1" x14ac:dyDescent="0.15">
      <c r="B85" s="1" t="s">
        <v>0</v>
      </c>
    </row>
    <row r="86" spans="1:13" ht="36" customHeight="1" x14ac:dyDescent="0.15">
      <c r="B86" s="230" t="s">
        <v>56</v>
      </c>
      <c r="C86" s="231"/>
      <c r="D86" s="345"/>
      <c r="E86" s="345"/>
      <c r="F86" s="345"/>
      <c r="G86" s="345"/>
      <c r="H86" s="7"/>
      <c r="I86" s="221" t="s">
        <v>369</v>
      </c>
      <c r="J86" s="221"/>
      <c r="K86" s="221"/>
      <c r="L86" s="221"/>
    </row>
    <row r="87" spans="1:13" ht="36" customHeight="1" x14ac:dyDescent="0.15">
      <c r="B87" s="230" t="s">
        <v>57</v>
      </c>
      <c r="C87" s="231"/>
      <c r="D87" s="345"/>
      <c r="E87" s="345"/>
      <c r="F87" s="345"/>
      <c r="G87" s="345"/>
      <c r="H87" s="7"/>
      <c r="I87" s="221"/>
      <c r="J87" s="221"/>
      <c r="K87" s="221"/>
      <c r="L87" s="221"/>
    </row>
    <row r="88" spans="1:13" ht="20.100000000000001" customHeight="1" x14ac:dyDescent="0.15">
      <c r="B88" s="230" t="s">
        <v>58</v>
      </c>
      <c r="C88" s="231"/>
      <c r="D88" s="347"/>
      <c r="E88" s="347"/>
      <c r="F88" s="347"/>
      <c r="G88" s="347"/>
      <c r="H88" s="7"/>
      <c r="I88" s="221"/>
      <c r="J88" s="221"/>
      <c r="K88" s="221"/>
      <c r="L88" s="221"/>
    </row>
    <row r="89" spans="1:13" ht="20.100000000000001" customHeight="1" x14ac:dyDescent="0.15">
      <c r="B89" s="230" t="s">
        <v>12</v>
      </c>
      <c r="C89" s="231"/>
      <c r="D89" s="345"/>
      <c r="E89" s="345"/>
      <c r="F89" s="345"/>
      <c r="G89" s="345"/>
      <c r="H89" s="7"/>
      <c r="I89" s="221"/>
      <c r="J89" s="221"/>
      <c r="K89" s="221"/>
      <c r="L89" s="221"/>
    </row>
    <row r="90" spans="1:13" ht="24.75" customHeight="1" x14ac:dyDescent="0.15">
      <c r="B90" s="217" t="s">
        <v>59</v>
      </c>
      <c r="C90" s="217"/>
      <c r="D90" s="258"/>
      <c r="E90" s="258"/>
      <c r="F90" s="258"/>
      <c r="G90" s="258"/>
      <c r="I90" s="221" t="s">
        <v>370</v>
      </c>
      <c r="J90" s="221"/>
      <c r="K90" s="221"/>
      <c r="L90" s="221"/>
    </row>
    <row r="91" spans="1:13" ht="24.75" customHeight="1" x14ac:dyDescent="0.15">
      <c r="B91" s="217"/>
      <c r="C91" s="217"/>
      <c r="D91" s="258"/>
      <c r="E91" s="258"/>
      <c r="F91" s="258"/>
      <c r="G91" s="258"/>
      <c r="I91" s="221"/>
      <c r="J91" s="221"/>
      <c r="K91" s="221"/>
      <c r="L91" s="221"/>
    </row>
    <row r="92" spans="1:13" ht="24.75" customHeight="1" x14ac:dyDescent="0.15">
      <c r="B92" s="217" t="s">
        <v>60</v>
      </c>
      <c r="C92" s="217"/>
      <c r="D92" s="258"/>
      <c r="E92" s="258"/>
      <c r="F92" s="258"/>
      <c r="G92" s="258"/>
      <c r="I92" s="221"/>
      <c r="J92" s="221"/>
      <c r="K92" s="221"/>
      <c r="L92" s="221"/>
    </row>
    <row r="93" spans="1:13" ht="24.75" customHeight="1" x14ac:dyDescent="0.15">
      <c r="B93" s="217"/>
      <c r="C93" s="217"/>
      <c r="D93" s="258"/>
      <c r="E93" s="258"/>
      <c r="F93" s="258"/>
      <c r="G93" s="258"/>
      <c r="I93" s="221"/>
      <c r="J93" s="221"/>
      <c r="K93" s="221"/>
      <c r="L93" s="221"/>
    </row>
    <row r="94" spans="1:13" ht="20.100000000000001" customHeight="1" x14ac:dyDescent="0.15">
      <c r="B94" s="230" t="s">
        <v>13</v>
      </c>
      <c r="C94" s="231"/>
      <c r="D94" s="258" t="s">
        <v>290</v>
      </c>
      <c r="E94" s="258"/>
      <c r="F94" s="258"/>
      <c r="G94" s="258"/>
      <c r="H94" s="221" t="s">
        <v>209</v>
      </c>
      <c r="I94" s="221"/>
      <c r="J94" s="221"/>
      <c r="K94" s="221"/>
      <c r="L94" s="221"/>
    </row>
    <row r="95" spans="1:13" ht="20.100000000000001" customHeight="1" x14ac:dyDescent="0.15">
      <c r="H95" s="221"/>
      <c r="I95" s="221"/>
      <c r="J95" s="221"/>
      <c r="K95" s="221"/>
      <c r="L95" s="221"/>
    </row>
    <row r="96" spans="1:13" ht="1.5" customHeight="1" x14ac:dyDescent="0.15">
      <c r="H96" s="23"/>
      <c r="I96" s="23"/>
      <c r="J96" s="23"/>
      <c r="K96" s="23"/>
      <c r="L96" s="23"/>
    </row>
    <row r="97" spans="1:13" ht="20.100000000000001" customHeight="1" x14ac:dyDescent="0.15">
      <c r="A97" s="8" t="s">
        <v>61</v>
      </c>
      <c r="B97" s="8"/>
      <c r="C97" s="8"/>
      <c r="D97" s="8"/>
      <c r="E97" s="8"/>
      <c r="F97" s="8"/>
      <c r="G97" s="8"/>
      <c r="H97" s="8"/>
      <c r="I97" s="8"/>
      <c r="J97" s="8"/>
      <c r="K97" s="8"/>
      <c r="L97" s="8"/>
      <c r="M97" s="17"/>
    </row>
    <row r="98" spans="1:13" ht="20.100000000000001" customHeight="1" x14ac:dyDescent="0.15">
      <c r="A98" t="s">
        <v>226</v>
      </c>
    </row>
    <row r="99" spans="1:13" ht="20.100000000000001" customHeight="1" x14ac:dyDescent="0.15">
      <c r="A99" t="s">
        <v>227</v>
      </c>
    </row>
    <row r="100" spans="1:13" ht="20.100000000000001" customHeight="1" x14ac:dyDescent="0.15">
      <c r="A100" t="s">
        <v>228</v>
      </c>
    </row>
    <row r="101" spans="1:13" ht="20.100000000000001" customHeight="1" x14ac:dyDescent="0.15">
      <c r="B101" s="1" t="s">
        <v>0</v>
      </c>
    </row>
    <row r="102" spans="1:13" ht="30.75" customHeight="1" x14ac:dyDescent="0.15">
      <c r="B102" s="230" t="s">
        <v>56</v>
      </c>
      <c r="C102" s="231"/>
      <c r="D102" s="258"/>
      <c r="E102" s="258"/>
      <c r="F102" s="258"/>
      <c r="G102" s="258"/>
      <c r="H102" s="220" t="s">
        <v>364</v>
      </c>
      <c r="I102" s="221"/>
      <c r="J102" s="221"/>
      <c r="K102" s="221"/>
      <c r="L102" s="221"/>
    </row>
    <row r="103" spans="1:13" ht="30.75" customHeight="1" x14ac:dyDescent="0.15">
      <c r="B103" s="230" t="s">
        <v>57</v>
      </c>
      <c r="C103" s="231"/>
      <c r="D103" s="258"/>
      <c r="E103" s="258"/>
      <c r="F103" s="258"/>
      <c r="G103" s="258"/>
      <c r="H103" s="220" t="s">
        <v>365</v>
      </c>
      <c r="I103" s="221"/>
      <c r="J103" s="221"/>
      <c r="K103" s="221"/>
      <c r="L103" s="221"/>
    </row>
    <row r="104" spans="1:13" ht="20.100000000000001" customHeight="1" x14ac:dyDescent="0.15">
      <c r="B104" s="230" t="s">
        <v>58</v>
      </c>
      <c r="C104" s="231"/>
      <c r="D104" s="346"/>
      <c r="E104" s="346"/>
      <c r="F104" s="346"/>
      <c r="G104" s="346"/>
      <c r="H104" s="220" t="s">
        <v>366</v>
      </c>
      <c r="I104" s="221"/>
      <c r="J104" s="221"/>
      <c r="K104" s="221"/>
      <c r="L104" s="221"/>
    </row>
    <row r="105" spans="1:13" ht="20.100000000000001" customHeight="1" x14ac:dyDescent="0.15">
      <c r="B105" s="230" t="s">
        <v>12</v>
      </c>
      <c r="C105" s="231"/>
      <c r="D105" s="258"/>
      <c r="E105" s="258"/>
      <c r="F105" s="258"/>
      <c r="G105" s="258"/>
      <c r="H105" s="220" t="s">
        <v>367</v>
      </c>
      <c r="I105" s="221"/>
      <c r="J105" s="221"/>
      <c r="K105" s="221"/>
      <c r="L105" s="221"/>
    </row>
    <row r="106" spans="1:13" ht="24.75" customHeight="1" x14ac:dyDescent="0.15">
      <c r="B106" s="217" t="s">
        <v>59</v>
      </c>
      <c r="C106" s="217"/>
      <c r="D106" s="258"/>
      <c r="E106" s="258"/>
      <c r="F106" s="258"/>
      <c r="G106" s="258"/>
      <c r="H106" s="258"/>
      <c r="I106" s="220" t="s">
        <v>368</v>
      </c>
      <c r="J106" s="221"/>
      <c r="K106" s="221"/>
      <c r="L106" s="221"/>
    </row>
    <row r="107" spans="1:13" ht="24.75" customHeight="1" x14ac:dyDescent="0.15">
      <c r="B107" s="217"/>
      <c r="C107" s="217"/>
      <c r="D107" s="258"/>
      <c r="E107" s="258"/>
      <c r="F107" s="258"/>
      <c r="G107" s="258"/>
      <c r="H107" s="258"/>
      <c r="I107" s="220"/>
      <c r="J107" s="221"/>
      <c r="K107" s="221"/>
      <c r="L107" s="221"/>
    </row>
    <row r="108" spans="1:13" ht="20.100000000000001" customHeight="1" x14ac:dyDescent="0.15">
      <c r="B108" s="230" t="s">
        <v>13</v>
      </c>
      <c r="C108" s="231"/>
      <c r="D108" s="258" t="s">
        <v>290</v>
      </c>
      <c r="E108" s="258"/>
      <c r="F108" s="258"/>
      <c r="G108" s="258"/>
      <c r="H108" s="221" t="s">
        <v>215</v>
      </c>
      <c r="I108" s="221"/>
      <c r="J108" s="221"/>
      <c r="K108" s="221"/>
      <c r="L108" s="221"/>
    </row>
    <row r="109" spans="1:13" ht="20.100000000000001" customHeight="1" x14ac:dyDescent="0.15">
      <c r="B109" s="11"/>
      <c r="C109" s="11"/>
      <c r="D109" s="12"/>
      <c r="E109" s="12"/>
      <c r="H109" s="221"/>
      <c r="I109" s="221"/>
      <c r="J109" s="221"/>
      <c r="K109" s="221"/>
      <c r="L109" s="221"/>
    </row>
    <row r="110" spans="1:13" ht="9" hidden="1" customHeight="1" x14ac:dyDescent="0.15">
      <c r="B110" s="11"/>
      <c r="C110" s="11"/>
      <c r="D110" s="12"/>
      <c r="E110" s="12"/>
      <c r="H110" s="23"/>
      <c r="I110" s="23"/>
      <c r="J110" s="23"/>
      <c r="K110" s="23"/>
      <c r="L110" s="23"/>
    </row>
    <row r="111" spans="1:13" ht="20.100000000000001" customHeight="1" x14ac:dyDescent="0.15">
      <c r="A111" s="8" t="s">
        <v>54</v>
      </c>
      <c r="B111" s="8"/>
      <c r="C111" s="8"/>
      <c r="D111" s="8"/>
      <c r="E111" s="8"/>
      <c r="F111" s="8"/>
      <c r="G111" s="8"/>
      <c r="H111" s="8"/>
      <c r="I111" s="8"/>
      <c r="J111" s="8"/>
      <c r="K111" s="8"/>
      <c r="L111" s="8"/>
      <c r="M111" s="17"/>
    </row>
    <row r="112" spans="1:13" ht="20.100000000000001" customHeight="1" x14ac:dyDescent="0.15">
      <c r="A112" t="s">
        <v>238</v>
      </c>
    </row>
    <row r="113" spans="1:12" ht="20.100000000000001" customHeight="1" x14ac:dyDescent="0.15">
      <c r="B113" s="1" t="s">
        <v>0</v>
      </c>
    </row>
    <row r="114" spans="1:12" ht="19.5" customHeight="1" x14ac:dyDescent="0.15">
      <c r="B114" s="230" t="s">
        <v>303</v>
      </c>
      <c r="C114" s="231"/>
      <c r="D114" s="258"/>
      <c r="E114" s="258"/>
      <c r="F114" s="258"/>
      <c r="G114" s="258"/>
      <c r="H114" t="s">
        <v>221</v>
      </c>
    </row>
    <row r="115" spans="1:12" ht="20.100000000000001" customHeight="1" x14ac:dyDescent="0.15">
      <c r="B115" s="230" t="s">
        <v>42</v>
      </c>
      <c r="C115" s="231"/>
      <c r="D115" s="258"/>
      <c r="E115" s="258"/>
      <c r="F115" s="258"/>
      <c r="G115" s="258"/>
      <c r="I115" s="221" t="s">
        <v>222</v>
      </c>
      <c r="J115" s="221"/>
      <c r="K115" s="221"/>
      <c r="L115" s="221"/>
    </row>
    <row r="116" spans="1:12" ht="20.100000000000001" customHeight="1" x14ac:dyDescent="0.15">
      <c r="B116" s="230" t="s">
        <v>43</v>
      </c>
      <c r="C116" s="231"/>
      <c r="D116" s="258"/>
      <c r="E116" s="258"/>
      <c r="F116" s="258"/>
      <c r="G116" s="258"/>
      <c r="I116" s="221"/>
      <c r="J116" s="221"/>
      <c r="K116" s="221"/>
      <c r="L116" s="221"/>
    </row>
    <row r="117" spans="1:12" ht="20.100000000000001" customHeight="1" x14ac:dyDescent="0.15">
      <c r="B117" s="230" t="s">
        <v>50</v>
      </c>
      <c r="C117" s="231"/>
      <c r="D117" s="258"/>
      <c r="E117" s="258"/>
      <c r="F117" s="258"/>
      <c r="G117" s="258"/>
      <c r="I117" s="221"/>
      <c r="J117" s="221"/>
      <c r="K117" s="221"/>
      <c r="L117" s="221"/>
    </row>
    <row r="118" spans="1:12" ht="20.100000000000001" customHeight="1" x14ac:dyDescent="0.15">
      <c r="B118" s="230" t="s">
        <v>363</v>
      </c>
      <c r="C118" s="231"/>
      <c r="D118" s="258"/>
      <c r="E118" s="258"/>
      <c r="F118" s="258"/>
      <c r="G118" s="258"/>
      <c r="I118" s="221"/>
      <c r="J118" s="221"/>
      <c r="K118" s="221"/>
      <c r="L118" s="221"/>
    </row>
    <row r="119" spans="1:12" ht="20.100000000000001" customHeight="1" x14ac:dyDescent="0.15">
      <c r="B119" s="230" t="s">
        <v>13</v>
      </c>
      <c r="C119" s="231"/>
      <c r="D119" s="258" t="s">
        <v>15</v>
      </c>
      <c r="E119" s="258"/>
      <c r="F119" s="258"/>
      <c r="G119" s="258"/>
      <c r="H119" s="221" t="s">
        <v>209</v>
      </c>
      <c r="I119" s="221"/>
      <c r="J119" s="221"/>
      <c r="K119" s="221"/>
      <c r="L119" s="221"/>
    </row>
    <row r="120" spans="1:12" ht="20.100000000000001" customHeight="1" x14ac:dyDescent="0.15">
      <c r="H120" s="221"/>
      <c r="I120" s="221"/>
      <c r="J120" s="221"/>
      <c r="K120" s="221"/>
      <c r="L120" s="221"/>
    </row>
    <row r="121" spans="1:12" ht="1.5" customHeight="1" x14ac:dyDescent="0.15"/>
    <row r="122" spans="1:12" ht="20.100000000000001" customHeight="1" x14ac:dyDescent="0.15">
      <c r="A122" s="8" t="s">
        <v>62</v>
      </c>
      <c r="B122" s="9"/>
      <c r="C122" s="9"/>
      <c r="D122" s="9"/>
      <c r="E122" s="9"/>
      <c r="F122" s="9"/>
      <c r="G122" s="9"/>
      <c r="H122" s="9"/>
      <c r="I122" s="9"/>
      <c r="J122" s="9"/>
      <c r="K122" s="9"/>
      <c r="L122" s="9"/>
    </row>
    <row r="123" spans="1:12" ht="20.100000000000001" customHeight="1" x14ac:dyDescent="0.15">
      <c r="A123" t="s">
        <v>239</v>
      </c>
    </row>
    <row r="124" spans="1:12" ht="20.100000000000001" customHeight="1" x14ac:dyDescent="0.15">
      <c r="B124" s="1" t="s">
        <v>260</v>
      </c>
    </row>
    <row r="125" spans="1:12" ht="20.100000000000001" customHeight="1" x14ac:dyDescent="0.15">
      <c r="B125" s="217" t="s">
        <v>63</v>
      </c>
      <c r="C125" s="217"/>
      <c r="D125" s="266"/>
      <c r="E125" s="266"/>
      <c r="F125" s="266"/>
      <c r="G125" s="266"/>
      <c r="H125" s="7"/>
      <c r="I125" s="221" t="s">
        <v>223</v>
      </c>
      <c r="J125" s="221"/>
      <c r="K125" s="221"/>
      <c r="L125" s="221"/>
    </row>
    <row r="126" spans="1:12" ht="20.100000000000001" customHeight="1" x14ac:dyDescent="0.15">
      <c r="B126" s="217" t="s">
        <v>64</v>
      </c>
      <c r="C126" s="217"/>
      <c r="D126" s="266"/>
      <c r="E126" s="266"/>
      <c r="F126" s="266"/>
      <c r="G126" s="266"/>
      <c r="H126" s="7"/>
      <c r="I126" s="221"/>
      <c r="J126" s="221"/>
      <c r="K126" s="221"/>
      <c r="L126" s="221"/>
    </row>
    <row r="127" spans="1:12" ht="20.100000000000001" customHeight="1" x14ac:dyDescent="0.15">
      <c r="B127" s="222"/>
      <c r="C127" s="222"/>
      <c r="D127" s="266"/>
      <c r="E127" s="266"/>
      <c r="F127" s="266"/>
      <c r="G127" s="266"/>
      <c r="H127" s="7"/>
      <c r="I127" s="221"/>
      <c r="J127" s="221"/>
      <c r="K127" s="221"/>
      <c r="L127" s="221"/>
    </row>
    <row r="128" spans="1:12" ht="14.25" customHeight="1" x14ac:dyDescent="0.15">
      <c r="B128" s="217" t="s">
        <v>14</v>
      </c>
      <c r="C128" s="217"/>
      <c r="D128" s="266"/>
      <c r="E128" s="266"/>
      <c r="F128" s="266"/>
      <c r="G128" s="266"/>
      <c r="H128" s="266"/>
      <c r="I128" s="266"/>
    </row>
    <row r="129" spans="2:9" ht="14.25" customHeight="1" x14ac:dyDescent="0.15">
      <c r="B129" s="217"/>
      <c r="C129" s="217"/>
      <c r="D129" s="266"/>
      <c r="E129" s="266"/>
      <c r="F129" s="266"/>
      <c r="G129" s="266"/>
      <c r="H129" s="266"/>
      <c r="I129" s="266"/>
    </row>
  </sheetData>
  <mergeCells count="165">
    <mergeCell ref="I66:L68"/>
    <mergeCell ref="D66:G66"/>
    <mergeCell ref="D67:G67"/>
    <mergeCell ref="I54:L56"/>
    <mergeCell ref="H13:L13"/>
    <mergeCell ref="H12:L12"/>
    <mergeCell ref="I20:L20"/>
    <mergeCell ref="H15:L16"/>
    <mergeCell ref="H94:L95"/>
    <mergeCell ref="H29:L29"/>
    <mergeCell ref="H50:L51"/>
    <mergeCell ref="H52:L53"/>
    <mergeCell ref="H65:L65"/>
    <mergeCell ref="H59:L60"/>
    <mergeCell ref="H27:L27"/>
    <mergeCell ref="I21:L21"/>
    <mergeCell ref="H39:L39"/>
    <mergeCell ref="H33:L34"/>
    <mergeCell ref="H57:L57"/>
    <mergeCell ref="H58:L58"/>
    <mergeCell ref="H69:L70"/>
    <mergeCell ref="D90:G91"/>
    <mergeCell ref="D92:G93"/>
    <mergeCell ref="D65:G65"/>
    <mergeCell ref="B86:C86"/>
    <mergeCell ref="B65:C65"/>
    <mergeCell ref="I86:L89"/>
    <mergeCell ref="D10:G10"/>
    <mergeCell ref="D39:G39"/>
    <mergeCell ref="D40:G40"/>
    <mergeCell ref="D41:G41"/>
    <mergeCell ref="A37:L37"/>
    <mergeCell ref="D117:G117"/>
    <mergeCell ref="D116:G116"/>
    <mergeCell ref="D115:G115"/>
    <mergeCell ref="D68:G68"/>
    <mergeCell ref="I76:L78"/>
    <mergeCell ref="D75:G75"/>
    <mergeCell ref="D76:G76"/>
    <mergeCell ref="D77:G77"/>
    <mergeCell ref="D78:G78"/>
    <mergeCell ref="H75:L75"/>
    <mergeCell ref="D114:G114"/>
    <mergeCell ref="H108:L109"/>
    <mergeCell ref="D108:G108"/>
    <mergeCell ref="D87:G87"/>
    <mergeCell ref="D88:G88"/>
    <mergeCell ref="D89:G89"/>
    <mergeCell ref="B89:C89"/>
    <mergeCell ref="B88:C88"/>
    <mergeCell ref="B87:C87"/>
    <mergeCell ref="H105:L105"/>
    <mergeCell ref="H104:L104"/>
    <mergeCell ref="H103:L103"/>
    <mergeCell ref="H102:L102"/>
    <mergeCell ref="B10:C10"/>
    <mergeCell ref="B15:C15"/>
    <mergeCell ref="B14:C14"/>
    <mergeCell ref="B13:C13"/>
    <mergeCell ref="B29:C29"/>
    <mergeCell ref="D102:G102"/>
    <mergeCell ref="B21:C21"/>
    <mergeCell ref="B20:C20"/>
    <mergeCell ref="D11:G11"/>
    <mergeCell ref="D12:G12"/>
    <mergeCell ref="D31:G31"/>
    <mergeCell ref="D33:G33"/>
    <mergeCell ref="D69:G69"/>
    <mergeCell ref="D56:G56"/>
    <mergeCell ref="D57:G57"/>
    <mergeCell ref="D58:G58"/>
    <mergeCell ref="B79:C79"/>
    <mergeCell ref="B117:C117"/>
    <mergeCell ref="B116:C116"/>
    <mergeCell ref="B115:C115"/>
    <mergeCell ref="D103:G103"/>
    <mergeCell ref="D104:G104"/>
    <mergeCell ref="D105:G105"/>
    <mergeCell ref="B94:C94"/>
    <mergeCell ref="B92:C93"/>
    <mergeCell ref="B90:C91"/>
    <mergeCell ref="I125:L127"/>
    <mergeCell ref="D125:G125"/>
    <mergeCell ref="D126:G127"/>
    <mergeCell ref="I115:L118"/>
    <mergeCell ref="H119:L120"/>
    <mergeCell ref="B77:C77"/>
    <mergeCell ref="B76:C76"/>
    <mergeCell ref="B102:C102"/>
    <mergeCell ref="B106:C107"/>
    <mergeCell ref="D106:H107"/>
    <mergeCell ref="B119:C119"/>
    <mergeCell ref="B118:C118"/>
    <mergeCell ref="B126:C127"/>
    <mergeCell ref="B108:C108"/>
    <mergeCell ref="B105:C105"/>
    <mergeCell ref="B104:C104"/>
    <mergeCell ref="B103:C103"/>
    <mergeCell ref="D119:G119"/>
    <mergeCell ref="D118:G118"/>
    <mergeCell ref="H79:L80"/>
    <mergeCell ref="D86:G86"/>
    <mergeCell ref="B125:C125"/>
    <mergeCell ref="D94:G94"/>
    <mergeCell ref="B114:C114"/>
    <mergeCell ref="H10:L10"/>
    <mergeCell ref="D20:H20"/>
    <mergeCell ref="D21:H21"/>
    <mergeCell ref="H28:L28"/>
    <mergeCell ref="H42:L42"/>
    <mergeCell ref="H41:L41"/>
    <mergeCell ref="H40:L40"/>
    <mergeCell ref="B128:C129"/>
    <mergeCell ref="D128:I129"/>
    <mergeCell ref="B54:C54"/>
    <mergeCell ref="I90:L93"/>
    <mergeCell ref="I106:L107"/>
    <mergeCell ref="B59:C59"/>
    <mergeCell ref="B58:C58"/>
    <mergeCell ref="B57:C57"/>
    <mergeCell ref="B56:C56"/>
    <mergeCell ref="B55:C55"/>
    <mergeCell ref="B68:C68"/>
    <mergeCell ref="B67:C67"/>
    <mergeCell ref="B66:C66"/>
    <mergeCell ref="B75:C75"/>
    <mergeCell ref="B69:C69"/>
    <mergeCell ref="D79:G79"/>
    <mergeCell ref="B78:C78"/>
    <mergeCell ref="B12:C12"/>
    <mergeCell ref="B11:C11"/>
    <mergeCell ref="B41:C41"/>
    <mergeCell ref="D43:G43"/>
    <mergeCell ref="D42:G42"/>
    <mergeCell ref="B50:C51"/>
    <mergeCell ref="B52:C53"/>
    <mergeCell ref="J2:L2"/>
    <mergeCell ref="H2:I2"/>
    <mergeCell ref="B8:C9"/>
    <mergeCell ref="D14:H14"/>
    <mergeCell ref="B31:C31"/>
    <mergeCell ref="B28:C28"/>
    <mergeCell ref="G8:L9"/>
    <mergeCell ref="I14:L14"/>
    <mergeCell ref="H43:L44"/>
    <mergeCell ref="B33:C33"/>
    <mergeCell ref="D13:G13"/>
    <mergeCell ref="D27:G27"/>
    <mergeCell ref="D28:G28"/>
    <mergeCell ref="D29:G29"/>
    <mergeCell ref="H31:L31"/>
    <mergeCell ref="B42:C42"/>
    <mergeCell ref="H11:L11"/>
    <mergeCell ref="D52:E52"/>
    <mergeCell ref="D51:E51"/>
    <mergeCell ref="D59:G59"/>
    <mergeCell ref="D15:G15"/>
    <mergeCell ref="D54:G54"/>
    <mergeCell ref="D55:G55"/>
    <mergeCell ref="B27:C27"/>
    <mergeCell ref="B40:C40"/>
    <mergeCell ref="D50:E50"/>
    <mergeCell ref="D53:E53"/>
    <mergeCell ref="B43:C43"/>
    <mergeCell ref="B39:C39"/>
  </mergeCells>
  <phoneticPr fontId="1"/>
  <dataValidations count="2">
    <dataValidation type="list" allowBlank="1" showInputMessage="1" showErrorMessage="1" sqref="E8:E9 F50:F53" xr:uid="{829B8F7D-264C-46A6-818F-B8385BC5D85E}">
      <formula1>$T$5</formula1>
    </dataValidation>
    <dataValidation type="list" allowBlank="1" showInputMessage="1" showErrorMessage="1" sqref="D15:G15 D33:G33 D43:G43 D59:G59 D69:G69 D79:G79 D94:G94 D108:G108 D119:G119" xr:uid="{AA24A03D-17AD-4810-81A2-D77A8EB8D059}">
      <formula1>$T$6:$T$7</formula1>
    </dataValidation>
  </dataValidations>
  <pageMargins left="0.7" right="0.7" top="0.75" bottom="0.75" header="0.3" footer="0.3"/>
  <pageSetup paperSize="9" scale="76" fitToHeight="0" orientation="portrait" r:id="rId1"/>
  <rowBreaks count="3" manualBreakCount="3">
    <brk id="35" max="11" man="1"/>
    <brk id="71" max="11" man="1"/>
    <brk id="8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7B214-D48C-4A81-8469-AF2FA9A12086}">
  <sheetPr codeName="Sheet7"/>
  <dimension ref="A1:T23"/>
  <sheetViews>
    <sheetView view="pageBreakPreview" topLeftCell="A22" zoomScale="115" zoomScaleNormal="115" zoomScaleSheetLayoutView="115" workbookViewId="0">
      <selection activeCell="H12" sqref="H12:L12"/>
    </sheetView>
  </sheetViews>
  <sheetFormatPr defaultRowHeight="13.5" x14ac:dyDescent="0.15"/>
  <cols>
    <col min="1" max="1" width="3.625" customWidth="1"/>
    <col min="2" max="2" width="27" customWidth="1"/>
    <col min="5" max="5" width="10.25" customWidth="1"/>
  </cols>
  <sheetData>
    <row r="1" spans="1:20" ht="39.950000000000003" customHeight="1" x14ac:dyDescent="0.15">
      <c r="A1" s="26" t="s">
        <v>171</v>
      </c>
      <c r="B1" s="8"/>
      <c r="C1" s="8"/>
      <c r="D1" s="8"/>
      <c r="E1" s="8"/>
      <c r="F1" s="8"/>
      <c r="G1" s="8"/>
      <c r="H1" s="8"/>
      <c r="I1" s="8"/>
      <c r="J1" s="8"/>
      <c r="K1" s="8"/>
      <c r="L1" s="8"/>
    </row>
    <row r="2" spans="1:20" ht="30" customHeight="1" x14ac:dyDescent="0.15">
      <c r="A2" s="29"/>
      <c r="B2" s="17"/>
      <c r="C2" s="17"/>
      <c r="D2" s="17"/>
      <c r="E2" s="17"/>
      <c r="F2" s="17"/>
      <c r="G2" s="17"/>
      <c r="H2" s="204" t="s">
        <v>264</v>
      </c>
      <c r="I2" s="204"/>
      <c r="J2" s="204">
        <f>'5－10－1会社別見積書一覧'!H12</f>
        <v>0</v>
      </c>
      <c r="K2" s="204"/>
      <c r="L2" s="204"/>
    </row>
    <row r="3" spans="1:20" ht="20.100000000000001" customHeight="1" x14ac:dyDescent="0.15">
      <c r="A3" s="259" t="s">
        <v>242</v>
      </c>
      <c r="B3" s="259"/>
      <c r="C3" s="259"/>
      <c r="D3" s="259"/>
      <c r="E3" s="259"/>
      <c r="F3" s="259"/>
      <c r="G3" s="259"/>
      <c r="H3" s="259"/>
      <c r="I3" s="259"/>
      <c r="J3" s="259"/>
      <c r="K3" s="259"/>
      <c r="L3" s="259"/>
      <c r="T3" t="s">
        <v>143</v>
      </c>
    </row>
    <row r="4" spans="1:20" ht="28.5" customHeight="1" x14ac:dyDescent="0.15">
      <c r="B4" s="217" t="s">
        <v>141</v>
      </c>
      <c r="C4" s="217"/>
      <c r="D4" s="217"/>
      <c r="E4" s="217"/>
      <c r="F4" s="217"/>
      <c r="G4" s="78"/>
      <c r="H4" s="220" t="s">
        <v>145</v>
      </c>
      <c r="I4" s="221"/>
      <c r="J4" s="221"/>
      <c r="K4" s="221"/>
      <c r="L4" s="221"/>
      <c r="T4" t="s">
        <v>290</v>
      </c>
    </row>
    <row r="5" spans="1:20" ht="28.5" customHeight="1" x14ac:dyDescent="0.15">
      <c r="B5" s="217" t="s">
        <v>142</v>
      </c>
      <c r="C5" s="217"/>
      <c r="D5" s="217"/>
      <c r="E5" s="217"/>
      <c r="F5" s="217"/>
      <c r="G5" s="78"/>
      <c r="H5" s="220"/>
      <c r="I5" s="221"/>
      <c r="J5" s="221"/>
      <c r="K5" s="221"/>
      <c r="L5" s="221"/>
      <c r="T5" t="s">
        <v>291</v>
      </c>
    </row>
    <row r="6" spans="1:20" ht="20.100000000000001" customHeight="1" x14ac:dyDescent="0.15"/>
    <row r="7" spans="1:20" ht="20.100000000000001" customHeight="1" x14ac:dyDescent="0.15">
      <c r="A7" s="8" t="s">
        <v>66</v>
      </c>
      <c r="B7" s="8"/>
      <c r="C7" s="8"/>
      <c r="D7" s="8"/>
      <c r="E7" s="8"/>
      <c r="F7" s="8"/>
      <c r="G7" s="8"/>
      <c r="H7" s="8"/>
      <c r="I7" s="8"/>
      <c r="J7" s="8"/>
      <c r="K7" s="8"/>
      <c r="L7" s="8"/>
    </row>
    <row r="8" spans="1:20" ht="20.100000000000001" customHeight="1" x14ac:dyDescent="0.15">
      <c r="A8" t="s">
        <v>243</v>
      </c>
    </row>
    <row r="9" spans="1:20" ht="37.5" customHeight="1" x14ac:dyDescent="0.15">
      <c r="A9" s="221" t="s">
        <v>244</v>
      </c>
      <c r="B9" s="221"/>
      <c r="C9" s="221"/>
      <c r="D9" s="221"/>
      <c r="E9" s="221"/>
      <c r="F9" s="221"/>
      <c r="G9" s="221"/>
      <c r="H9" s="221"/>
      <c r="I9" s="221"/>
      <c r="J9" s="221"/>
      <c r="K9" s="221"/>
      <c r="L9" s="221"/>
    </row>
    <row r="10" spans="1:20" ht="20.100000000000001" customHeight="1" x14ac:dyDescent="0.15">
      <c r="B10" s="1" t="s">
        <v>0</v>
      </c>
    </row>
    <row r="11" spans="1:20" ht="37.5" customHeight="1" x14ac:dyDescent="0.15">
      <c r="B11" s="217" t="s">
        <v>306</v>
      </c>
      <c r="C11" s="217"/>
      <c r="D11" s="266"/>
      <c r="E11" s="266"/>
      <c r="F11" s="266"/>
      <c r="G11" s="266"/>
      <c r="H11" s="220" t="s">
        <v>305</v>
      </c>
      <c r="I11" s="221"/>
      <c r="J11" s="221"/>
      <c r="K11" s="221"/>
      <c r="L11" s="221"/>
    </row>
    <row r="12" spans="1:20" ht="72.75" customHeight="1" x14ac:dyDescent="0.15">
      <c r="B12" s="217" t="s">
        <v>67</v>
      </c>
      <c r="C12" s="217"/>
      <c r="D12" s="266"/>
      <c r="E12" s="266"/>
      <c r="F12" s="266"/>
      <c r="G12" s="266"/>
      <c r="H12" s="220" t="s">
        <v>371</v>
      </c>
      <c r="I12" s="221"/>
      <c r="J12" s="221"/>
      <c r="K12" s="221"/>
      <c r="L12" s="221"/>
    </row>
    <row r="13" spans="1:20" ht="24.75" customHeight="1" x14ac:dyDescent="0.15">
      <c r="B13" s="217" t="s">
        <v>154</v>
      </c>
      <c r="C13" s="217"/>
      <c r="D13" s="232" t="s">
        <v>156</v>
      </c>
      <c r="E13" s="232"/>
      <c r="F13" s="232"/>
      <c r="G13" s="232"/>
      <c r="H13" s="7"/>
      <c r="I13" s="221" t="s">
        <v>307</v>
      </c>
      <c r="J13" s="221"/>
      <c r="K13" s="221"/>
      <c r="L13" s="221"/>
    </row>
    <row r="14" spans="1:20" ht="24.75" customHeight="1" x14ac:dyDescent="0.15">
      <c r="B14" s="217" t="s">
        <v>155</v>
      </c>
      <c r="C14" s="217"/>
      <c r="D14" s="232" t="s">
        <v>156</v>
      </c>
      <c r="E14" s="232"/>
      <c r="F14" s="232"/>
      <c r="G14" s="232"/>
      <c r="H14" s="7"/>
      <c r="I14" s="221"/>
      <c r="J14" s="221"/>
      <c r="K14" s="221"/>
      <c r="L14" s="221"/>
    </row>
    <row r="15" spans="1:20" ht="24.75" customHeight="1" x14ac:dyDescent="0.15">
      <c r="B15" s="217" t="s">
        <v>372</v>
      </c>
      <c r="C15" s="217"/>
      <c r="D15" s="232" t="s">
        <v>133</v>
      </c>
      <c r="E15" s="232"/>
      <c r="F15" s="232"/>
      <c r="G15" s="232"/>
      <c r="H15" s="7"/>
      <c r="I15" s="221"/>
      <c r="J15" s="221"/>
      <c r="K15" s="221"/>
      <c r="L15" s="221"/>
    </row>
    <row r="16" spans="1:20" ht="24.75" customHeight="1" x14ac:dyDescent="0.15">
      <c r="B16" s="217" t="s">
        <v>12</v>
      </c>
      <c r="C16" s="217"/>
      <c r="D16" s="266"/>
      <c r="E16" s="266"/>
      <c r="F16" s="266"/>
      <c r="G16" s="266"/>
      <c r="H16" s="7"/>
      <c r="I16" s="221"/>
      <c r="J16" s="221"/>
      <c r="K16" s="221"/>
      <c r="L16" s="221"/>
    </row>
    <row r="17" spans="2:12" ht="20.100000000000001" customHeight="1" x14ac:dyDescent="0.15">
      <c r="B17" s="349" t="s">
        <v>68</v>
      </c>
      <c r="C17" s="349"/>
      <c r="D17" s="230" t="s">
        <v>69</v>
      </c>
      <c r="E17" s="215"/>
      <c r="F17" s="231"/>
      <c r="G17" s="80"/>
      <c r="I17" s="221" t="s">
        <v>492</v>
      </c>
      <c r="J17" s="221"/>
      <c r="K17" s="221"/>
      <c r="L17" s="221"/>
    </row>
    <row r="18" spans="2:12" ht="20.100000000000001" customHeight="1" x14ac:dyDescent="0.15">
      <c r="B18" s="350"/>
      <c r="C18" s="350"/>
      <c r="D18" s="341" t="s">
        <v>70</v>
      </c>
      <c r="E18" s="352"/>
      <c r="F18" s="342"/>
      <c r="G18" s="143"/>
      <c r="I18" s="221"/>
      <c r="J18" s="221"/>
      <c r="K18" s="221"/>
      <c r="L18" s="221"/>
    </row>
    <row r="19" spans="2:12" ht="30" customHeight="1" x14ac:dyDescent="0.15">
      <c r="B19" s="217" t="s">
        <v>71</v>
      </c>
      <c r="C19" s="217"/>
      <c r="D19" s="266"/>
      <c r="E19" s="266"/>
      <c r="F19" s="266"/>
      <c r="G19" s="266"/>
      <c r="H19" s="266"/>
      <c r="I19" s="266"/>
    </row>
    <row r="20" spans="2:12" ht="30" customHeight="1" x14ac:dyDescent="0.15">
      <c r="B20" s="217"/>
      <c r="C20" s="217"/>
      <c r="D20" s="266"/>
      <c r="E20" s="266"/>
      <c r="F20" s="266"/>
      <c r="G20" s="266"/>
      <c r="H20" s="266"/>
      <c r="I20" s="266"/>
    </row>
    <row r="21" spans="2:12" ht="39" customHeight="1" x14ac:dyDescent="0.15">
      <c r="B21" s="351" t="s">
        <v>13</v>
      </c>
      <c r="C21" s="351"/>
      <c r="D21" s="353" t="s">
        <v>144</v>
      </c>
      <c r="E21" s="353"/>
      <c r="F21" s="353"/>
      <c r="G21" s="353"/>
      <c r="H21" s="220" t="s">
        <v>209</v>
      </c>
      <c r="I21" s="221"/>
      <c r="J21" s="221"/>
      <c r="K21" s="221"/>
      <c r="L21" s="221"/>
    </row>
    <row r="22" spans="2:12" ht="36.75" customHeight="1" x14ac:dyDescent="0.15">
      <c r="B22" s="217" t="s">
        <v>14</v>
      </c>
      <c r="C22" s="217"/>
      <c r="D22" s="266"/>
      <c r="E22" s="266"/>
      <c r="F22" s="266"/>
      <c r="G22" s="266"/>
      <c r="H22" s="266"/>
      <c r="I22" s="266"/>
      <c r="J22" s="266"/>
    </row>
    <row r="23" spans="2:12" ht="36.75" customHeight="1" x14ac:dyDescent="0.15">
      <c r="B23" s="217"/>
      <c r="C23" s="217"/>
      <c r="D23" s="266"/>
      <c r="E23" s="266"/>
      <c r="F23" s="266"/>
      <c r="G23" s="266"/>
      <c r="H23" s="266"/>
      <c r="I23" s="266"/>
      <c r="J23" s="266"/>
    </row>
  </sheetData>
  <mergeCells count="33">
    <mergeCell ref="D17:F17"/>
    <mergeCell ref="D22:J23"/>
    <mergeCell ref="D18:F18"/>
    <mergeCell ref="I17:L18"/>
    <mergeCell ref="D19:I20"/>
    <mergeCell ref="D21:G21"/>
    <mergeCell ref="H21:L21"/>
    <mergeCell ref="B17:C18"/>
    <mergeCell ref="B16:C16"/>
    <mergeCell ref="B21:C21"/>
    <mergeCell ref="B22:C23"/>
    <mergeCell ref="B4:F4"/>
    <mergeCell ref="B5:F5"/>
    <mergeCell ref="A9:L9"/>
    <mergeCell ref="H4:L5"/>
    <mergeCell ref="B19:C20"/>
    <mergeCell ref="B15:C15"/>
    <mergeCell ref="B14:C14"/>
    <mergeCell ref="B13:C13"/>
    <mergeCell ref="B12:C12"/>
    <mergeCell ref="B11:C11"/>
    <mergeCell ref="D15:G15"/>
    <mergeCell ref="D11:G11"/>
    <mergeCell ref="D16:G16"/>
    <mergeCell ref="J2:L2"/>
    <mergeCell ref="H2:I2"/>
    <mergeCell ref="A3:L3"/>
    <mergeCell ref="D14:G14"/>
    <mergeCell ref="D13:G13"/>
    <mergeCell ref="D12:G12"/>
    <mergeCell ref="H12:L12"/>
    <mergeCell ref="I13:L16"/>
    <mergeCell ref="H11:L11"/>
  </mergeCells>
  <phoneticPr fontId="1"/>
  <dataValidations count="2">
    <dataValidation type="list" allowBlank="1" showInputMessage="1" showErrorMessage="1" sqref="G4:G5 G17:G18" xr:uid="{9DFB2AF0-396C-4717-97B7-9854D6B2551A}">
      <formula1>$T$3</formula1>
    </dataValidation>
    <dataValidation type="list" allowBlank="1" showInputMessage="1" showErrorMessage="1" sqref="D21:G21" xr:uid="{C9087F97-F257-4936-A7BB-CE02C6D0FD51}">
      <formula1>$T$4:$T$5</formula1>
    </dataValidation>
  </dataValidations>
  <pageMargins left="0.7" right="0.7" top="0.75" bottom="0.75" header="0.3" footer="0.3"/>
  <pageSetup paperSize="9" scale="7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2B6FF-E3A4-4787-8DC5-49504A311C79}">
  <sheetPr codeName="Sheet8"/>
  <dimension ref="A1:Q9"/>
  <sheetViews>
    <sheetView view="pageBreakPreview" topLeftCell="A6" zoomScale="115" zoomScaleNormal="130" zoomScaleSheetLayoutView="115" workbookViewId="0"/>
  </sheetViews>
  <sheetFormatPr defaultRowHeight="13.5" x14ac:dyDescent="0.15"/>
  <cols>
    <col min="1" max="1" width="3.625" customWidth="1"/>
    <col min="2" max="2" width="26.25" customWidth="1"/>
    <col min="5" max="5" width="12.5" customWidth="1"/>
  </cols>
  <sheetData>
    <row r="1" spans="1:17" ht="39.950000000000003" customHeight="1" x14ac:dyDescent="0.15">
      <c r="A1" s="26" t="s">
        <v>172</v>
      </c>
      <c r="B1" s="8"/>
      <c r="C1" s="8"/>
      <c r="D1" s="8"/>
      <c r="E1" s="8"/>
      <c r="F1" s="8"/>
      <c r="G1" s="8"/>
      <c r="H1" s="8"/>
      <c r="I1" s="8"/>
    </row>
    <row r="2" spans="1:17" ht="30" customHeight="1" x14ac:dyDescent="0.15">
      <c r="A2" s="29"/>
      <c r="B2" s="17"/>
      <c r="C2" s="17"/>
      <c r="D2" s="17"/>
      <c r="E2" s="204" t="s">
        <v>264</v>
      </c>
      <c r="F2" s="204"/>
      <c r="G2" s="204">
        <f>'5－10－1会社別見積書一覧'!H12</f>
        <v>0</v>
      </c>
      <c r="H2" s="204"/>
      <c r="I2" s="204"/>
    </row>
    <row r="3" spans="1:17" ht="20.100000000000001" customHeight="1" x14ac:dyDescent="0.15">
      <c r="A3" t="s">
        <v>245</v>
      </c>
      <c r="Q3" t="s">
        <v>292</v>
      </c>
    </row>
    <row r="4" spans="1:17" ht="20.100000000000001" customHeight="1" x14ac:dyDescent="0.15">
      <c r="B4" s="1" t="s">
        <v>0</v>
      </c>
      <c r="Q4" t="s">
        <v>293</v>
      </c>
    </row>
    <row r="5" spans="1:17" ht="33.75" customHeight="1" x14ac:dyDescent="0.15">
      <c r="B5" s="217" t="s">
        <v>49</v>
      </c>
      <c r="C5" s="217"/>
      <c r="D5" s="232" t="s">
        <v>213</v>
      </c>
      <c r="E5" s="232"/>
      <c r="G5" s="221" t="s">
        <v>146</v>
      </c>
      <c r="H5" s="221"/>
      <c r="I5" s="221"/>
    </row>
    <row r="6" spans="1:17" ht="33.75" customHeight="1" x14ac:dyDescent="0.15">
      <c r="B6" s="217" t="s">
        <v>51</v>
      </c>
      <c r="C6" s="217"/>
      <c r="D6" s="232" t="s">
        <v>212</v>
      </c>
      <c r="E6" s="232"/>
      <c r="G6" s="221"/>
      <c r="H6" s="221"/>
      <c r="I6" s="221"/>
    </row>
    <row r="7" spans="1:17" ht="39.75" customHeight="1" x14ac:dyDescent="0.15">
      <c r="B7" s="217" t="s">
        <v>13</v>
      </c>
      <c r="C7" s="217"/>
      <c r="D7" s="353" t="s">
        <v>214</v>
      </c>
      <c r="E7" s="353"/>
      <c r="F7" s="354" t="s">
        <v>150</v>
      </c>
      <c r="G7" s="355"/>
      <c r="H7" s="355"/>
      <c r="I7" s="355"/>
    </row>
    <row r="8" spans="1:17" ht="38.25" customHeight="1" x14ac:dyDescent="0.15">
      <c r="B8" s="349" t="s">
        <v>14</v>
      </c>
      <c r="C8" s="349"/>
      <c r="D8" s="266"/>
      <c r="E8" s="266"/>
      <c r="F8" s="266"/>
      <c r="G8" s="266"/>
      <c r="H8" s="266"/>
      <c r="I8" s="266"/>
    </row>
    <row r="9" spans="1:17" ht="38.25" customHeight="1" x14ac:dyDescent="0.15">
      <c r="B9" s="349"/>
      <c r="C9" s="349"/>
      <c r="D9" s="266"/>
      <c r="E9" s="266"/>
      <c r="F9" s="266"/>
      <c r="G9" s="266"/>
      <c r="H9" s="266"/>
      <c r="I9" s="266"/>
    </row>
  </sheetData>
  <mergeCells count="12">
    <mergeCell ref="E2:F2"/>
    <mergeCell ref="G2:I2"/>
    <mergeCell ref="F7:I7"/>
    <mergeCell ref="B5:C5"/>
    <mergeCell ref="B6:C6"/>
    <mergeCell ref="B8:C9"/>
    <mergeCell ref="D8:I9"/>
    <mergeCell ref="B7:C7"/>
    <mergeCell ref="D7:E7"/>
    <mergeCell ref="D5:E5"/>
    <mergeCell ref="D6:E6"/>
    <mergeCell ref="G5:I6"/>
  </mergeCells>
  <phoneticPr fontId="1"/>
  <dataValidations count="1">
    <dataValidation type="list" allowBlank="1" showInputMessage="1" showErrorMessage="1" sqref="D7:E7" xr:uid="{2E3388E3-E1E0-418D-B7C5-248FBBAE1E0A}">
      <formula1>$Q$3:$Q$4</formula1>
    </dataValidation>
  </dataValidations>
  <pageMargins left="0.7" right="0.7" top="0.75" bottom="0.75" header="0.3" footer="0.3"/>
  <pageSetup paperSize="9" scale="9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x a g C V 3 f T 1 P q k A A A A 9 g A A A B I A H A B D b 2 5 m a W c v U G F j a 2 F n Z S 5 4 b W w g o h g A K K A U A A A A A A A A A A A A A A A A A A A A A A A A A A A A h Y + 9 D o I w G E V f h X S n f y 6 E f N T B z U h C Y m J c m 1 K h C s X Q Y n k 3 B x / J V x C j q J v j P f c M 9 9 6 v N 1 i O b R N d d O 9 M Z z P E M E W R t q o r j a 0 y N P h D n K C l g E K q k 6 x 0 N M n W p a M r M 1 R 7 f 0 4 J C S H g s M B d X x F O K S P 7 f L N V t W 4 l + s j m v x w b 6 7 y 0 S i M B u 9 c Y w T F j C e a U Y w p k h p A b + x X 4 t P f Z / k B Y D Y 0 f e i 2 O M l 4 X Q O Y I 5 P 1 B P A B Q S w M E F A A C A A g A x a g C 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W o A l c o i k e 4 D g A A A B E A A A A T A B w A R m 9 y b X V s Y X M v U 2 V j d G l v b j E u b S C i G A A o o B Q A A A A A A A A A A A A A A A A A A A A A A A A A A A A r T k 0 u y c z P U w i G 0 I b W A F B L A Q I t A B Q A A g A I A M W o A l d 3 0 9 T 6 p A A A A P Y A A A A S A A A A A A A A A A A A A A A A A A A A A A B D b 2 5 m a W c v U G F j a 2 F n Z S 5 4 b W x Q S w E C L Q A U A A I A C A D F q A J X D 8 r p q 6 Q A A A D p A A A A E w A A A A A A A A A A A A A A A A D w A A A A W 0 N v b n R l b n R f V H l w Z X N d L n h t b F B L A Q I t A B Q A A g A I A M W o A l 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X R / m f n j l + R Y S 3 a m g m B K o m A A A A A A I A A A A A A B B m A A A A A Q A A I A A A A G 6 S + s H y 8 u O b z E u O L H C + N C m n I V 4 K a c 0 c V y p d u g q A W 9 + J A A A A A A 6 A A A A A A g A A I A A A A L 4 / H W H i a P 7 y 8 q q w u m F 8 X v r 0 e h L / R s c O Z k Q B t t o J W V W c U A A A A C 4 0 x U s V 0 l 6 Q m Y O p + F R P w / O E V 4 I 5 O b Y a 7 r U + H M + n l F L S Q 0 k u t S R F a y u 1 U + q w W 8 7 K x u K f I X D T X y M V S 9 h G w c i p w T I k l E 1 Q k R R H E V / 0 d g H b c h B G Q A A A A H v 7 x X v s t + D v 6 9 g J z Y Q Y m p / P a W B F 7 h i i R 2 M k 2 T 9 + U P E 4 9 J / C 7 H G V r G t 1 v f z + 7 3 K o t C d v c d o S 1 5 A C U u n 0 D 7 H C k f 8 = < / D a t a M a s h u p > 
</file>

<file path=customXml/itemProps1.xml><?xml version="1.0" encoding="utf-8"?>
<ds:datastoreItem xmlns:ds="http://schemas.openxmlformats.org/officeDocument/2006/customXml" ds:itemID="{024D6949-1D75-4BDD-96B4-A9B6A911E99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5－10－1会社別見積書一覧</vt:lpstr>
      <vt:lpstr>5－10－2,3,4　普通充電、急速充電工事の申告額等</vt:lpstr>
      <vt:lpstr>5－10－2,3,4【災害拠点】V２Ｈ設置工事の申告額等</vt:lpstr>
      <vt:lpstr>5－10－2,3,4【災害拠点以外】V２H設置工事の申告額等</vt:lpstr>
      <vt:lpstr>A１　基礎・裾付工事</vt:lpstr>
      <vt:lpstr>A２　搬入・運搬工事</vt:lpstr>
      <vt:lpstr>A３　電気配線工事等</vt:lpstr>
      <vt:lpstr>A６　案内板設置工事</vt:lpstr>
      <vt:lpstr>A７　ライン引き工事</vt:lpstr>
      <vt:lpstr>A８　路面表示工事</vt:lpstr>
      <vt:lpstr>A９　屋根設置工事</vt:lpstr>
      <vt:lpstr>A１０　小屋設置工事</vt:lpstr>
      <vt:lpstr>A１１　防護用部材設置工事</vt:lpstr>
      <vt:lpstr>A１２　電灯設置工事</vt:lpstr>
      <vt:lpstr>A１９　スペース造成工事</vt:lpstr>
      <vt:lpstr>'5－10－1会社別見積書一覧'!Print_Area</vt:lpstr>
      <vt:lpstr>'5－10－2,3,4　普通充電、急速充電工事の申告額等'!Print_Area</vt:lpstr>
      <vt:lpstr>'5－10－2,3,4【災害拠点】V２Ｈ設置工事の申告額等'!Print_Area</vt:lpstr>
      <vt:lpstr>'5－10－2,3,4【災害拠点以外】V２H設置工事の申告額等'!Print_Area</vt:lpstr>
      <vt:lpstr>'A１　基礎・裾付工事'!Print_Area</vt:lpstr>
      <vt:lpstr>'A１０　小屋設置工事'!Print_Area</vt:lpstr>
      <vt:lpstr>'A１１　防護用部材設置工事'!Print_Area</vt:lpstr>
      <vt:lpstr>'A１２　電灯設置工事'!Print_Area</vt:lpstr>
      <vt:lpstr>'A１９　スペース造成工事'!Print_Area</vt:lpstr>
      <vt:lpstr>'A２　搬入・運搬工事'!Print_Area</vt:lpstr>
      <vt:lpstr>'A３　電気配線工事等'!Print_Area</vt:lpstr>
      <vt:lpstr>'A６　案内板設置工事'!Print_Area</vt:lpstr>
      <vt:lpstr>'A７　ライン引き工事'!Print_Area</vt:lpstr>
      <vt:lpstr>'A８　路面表示工事'!Print_Area</vt:lpstr>
      <vt:lpstr>'A９　屋根設置工事'!Print_Area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川島 茂隆</cp:lastModifiedBy>
  <cp:lastPrinted>2026-08-04T00:22:48Z</cp:lastPrinted>
  <dcterms:created xsi:type="dcterms:W3CDTF">2021-05-13T06:09:57Z</dcterms:created>
  <dcterms:modified xsi:type="dcterms:W3CDTF">2026-08-25T00:31:33Z</dcterms:modified>
</cp:coreProperties>
</file>